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MPCA223017a\Desktop\公営企業に係る経営比較分析表（令和４年度）の分析等について（依頼）\"/>
    </mc:Choice>
  </mc:AlternateContent>
  <xr:revisionPtr revIDLastSave="0" documentId="13_ncr:1_{76B13936-56A5-4607-A4A3-B8A9938FFA7F}" xr6:coauthVersionLast="47" xr6:coauthVersionMax="47" xr10:uidLastSave="{00000000-0000-0000-0000-000000000000}"/>
  <workbookProtection workbookAlgorithmName="SHA-512" workbookHashValue="e73XS+GRJNQ54eqKIETlKWMy4jX83cWhU7cdcgf9pD5UC2ZEEkZYZ6RWz5ojTL634efHH5Uf/rcdIs7F5pmw3A==" workbookSaltValue="Oie+aFS6Qr4v+tNRHuNxS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I10" i="4"/>
  <c r="BB8" i="4"/>
  <c r="AT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<sst xmlns="http://schemas.openxmlformats.org/spreadsheetml/2006/main" count="228" uniqueCount="113">
  <si>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</si>
  <si>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</si>
  <si>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</si>
  <si>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</si>
  <si>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</si>
  <si>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</si>
  <si>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</si>
  <si>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</si>
  <si>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</si>
  <si>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</si>
  <si>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</si>
  <si>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</si>
  <si>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</si>
  <si>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</si>
  <si>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</si>
  <si>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</si>
  <si>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</si>
  <si>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</si>
  <si>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</si>
  <si>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</si>
  <si>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</si>
  <si>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</si>
  <si>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</si>
  <si>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</si>
  <si>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</si>
  <si>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</si>
  <si>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</si>
  <si>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</si>
  <si>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</si>
  <si>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</si>
  <si>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</si>
  <si>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</si>
  <si>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</si>
  <si>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</si>
  <si>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</si>
  <si>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</si>
  <si>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</si>
  <si>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</si>
  <si>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</si>
  <si>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</si>
  <si>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</si>
  <si>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</si>
  <si>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</si>
  <si>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</si>
  <si>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</si>
  <si>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</si>
  <si>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</si>
  <si>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</si>
  <si>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</si>
  <si>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</si>
  <si>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</si>
  <si>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</si>
  <si>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</si>
  <si>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</si>
  <si>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</si>
  <si>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</si>
  <si>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</si>
  <si>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</si>
  <si>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</si>
  <si>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</si>
  <si>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</si>
  <si>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</si>
  <si>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</si>
  <si>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</si>
  <si>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</si>
  <si>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</si>
  <si>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</si>
  <si>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</si>
  <si>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</si>
  <si>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</si>
  <si>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</si>
  <si>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</si>
  <si>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</si>
  <si>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</si>
  <si>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</si>
  <si>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</si>
  <si>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</si>
  <si>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</si>
  <si>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</si>
  <si>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</si>
  <si>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</si>
  <si>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</si>
  <si>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</si>
  <si>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</si>
  <si>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</si>
  <si>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</si>
  <si>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</si>
  <si>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</si>
  <si>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</si>
  <si>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</si>
  <si>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</si>
  <si>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</si>
  <si>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</si>
  <si>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市川三郷町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</si>
  <si>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</si>
  <si>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</si>
  <si>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</si>
  <si>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</si>
  <si>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</si>
  <si>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</si>
  <si>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</si>
  <si>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</si>
  <si>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</si>
  <si>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</si>
  <si>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</si>
  <si>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</si>
  <si>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</si>
  <si>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</si>
  <si>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</si>
  <si>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</si>
  <si>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では、給水人口等の減少により、年間有収水量が減少したことにより、給水収益は昨年度と比較して減少となった。今後も一層の費用抑制に努める必要がある。また、資本的収支では、下水道工事に伴う配水管布設替工事等において工事負担金を資金として配水管の更新をしたが、不足額が生じている。
　厳しい運営状況の中で、今後も安全で良質な水を安定して供給するため、配水設備の整備、各種水道施設における老朽化等の対応を行っていかなければならず、そのためには、より一層の財源確保が必要となる。</t>
    <rPh sb="134" eb="135">
      <t>ガク</t>
    </rPh>
    <phoneticPr fontId="4"/>
  </si>
  <si>
    <t xml:space="preserve">　償却対象資産の減価償却の状況を示す有形固定資産減価償却率は前年度比2.44ポイント増の53.18％と施設および機械・装置の老朽化が進んでいることを示している。また、法定耐用年数を経過した管路延長の割合を示す管路経年化率は前年度比0.02ポイント減の6.16％、当該年度に更新した管路延長の割合を示す管路更新率は前年度と同じ0.26％に留まっている。これは、若干ではあるが法定耐用年数を経過した管路の更新が進んでいることを示しているが、管路の更新ペースは鈍く、将来の更新需要に備え更新投資を増やす必要性の早急な検討及び、現在の経営状況を維持しつつ、引き続き計画的な施設更新を行っていく必要があることを示している。
</t>
    <phoneticPr fontId="4"/>
  </si>
  <si>
    <t>①経常収支比率は100％を超えており、単年度収支は黒字である。類似団体の平均値も上回っている。なお、営業外収益の多くを長期前受金戻入益で占めている。
②累積欠損金は発生していない。
③流動比率は100％を上回っている。流動資産は昨年度に比べ若干減少しているが、流動負債は約12％の減少となっている。
④企業債残高対給水収益比率は、年々改善傾向にあり、類似団体の平均値と比較しても下回っている。
⑤料金回収率は100％を超過しており、給水に係る費用は給水収益で賄えている。
⑥給水原価は地下水を水源としていることから、類似団体の平均値と比べ低くなっているが、近年増加傾向であるため、維持管理費の削減や住民サービスの向上に努め、有収水量を増やしていきたい。
⑦施設利用率は類似団体の平均値と比べ低くなっている。人口減少に伴い有収水量も減少し続けることが考えられるため、広域化・共同化も含め施設の統廃合・ダウンサイジングなどの検討を行う必要がある。
⑧有収率は類似団体の平均値より低い状況となっている。老朽化した管路の漏水等が主な原因と考えられるため、適切な管路の更新に努めたい。
 単年度収支は黒字であるが、施設の更新も必要であるため、水道料金の値上げにより給水収益の増収を行う必要がある。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</si>
</sst>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0.28999999999999998</c:v>
                </c:pt>
                <c:pt idx="1">
                  <c:v>0.32</c:v>
                </c:pt>
                <c:pt idx="2">
                  <c:v>0.47</c:v>
                </c:pt>
                <c:pt idx="3">
                  <c:v>0.19</c:v>
                </c:pt>
                <c:pt idx="4">
                  <c:v>0.05</c:v>
                </c:pt>
              </c:numCache>
            </c:numRef>
          </c:val>
          <c:extLst>
            <c:ext xmlns:c16="http://schemas.microsoft.com/office/drawing/2014/chart" uri="{C3380CC4-5D6E-409C-BE32-E72D297353CC}">
              <c16:uniqueId val="{00000000-42DC-4A91-A325-CC8F3676922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42DC-4A91-A325-CC8F3676922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49.85</c:v>
                </c:pt>
                <c:pt idx="1">
                  <c:v>49.48</c:v>
                </c:pt>
                <c:pt idx="2">
                  <c:v>48.85</c:v>
                </c:pt>
                <c:pt idx="3">
                  <c:v>48.09</c:v>
                </c:pt>
                <c:pt idx="4">
                  <c:v>47.61</c:v>
                </c:pt>
              </c:numCache>
            </c:numRef>
          </c:val>
          <c:extLst>
            <c:ext xmlns:c16="http://schemas.microsoft.com/office/drawing/2014/chart" uri="{C3380CC4-5D6E-409C-BE32-E72D297353CC}">
              <c16:uniqueId val="{00000000-F139-4CD8-89B6-EF29F2D5B87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F139-4CD8-89B6-EF29F2D5B87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70.59</c:v>
                </c:pt>
                <c:pt idx="1">
                  <c:v>69.599999999999994</c:v>
                </c:pt>
                <c:pt idx="2">
                  <c:v>72.400000000000006</c:v>
                </c:pt>
                <c:pt idx="3">
                  <c:v>70.66</c:v>
                </c:pt>
                <c:pt idx="4">
                  <c:v>70.22</c:v>
                </c:pt>
              </c:numCache>
            </c:numRef>
          </c:val>
          <c:extLst>
            <c:ext xmlns:c16="http://schemas.microsoft.com/office/drawing/2014/chart" uri="{C3380CC4-5D6E-409C-BE32-E72D297353CC}">
              <c16:uniqueId val="{00000000-4A9D-4A66-A866-A316B572F34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4A9D-4A66-A866-A316B572F34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117.05</c:v>
                </c:pt>
                <c:pt idx="1">
                  <c:v>118.25</c:v>
                </c:pt>
                <c:pt idx="2">
                  <c:v>113.57</c:v>
                </c:pt>
                <c:pt idx="3">
                  <c:v>113.07</c:v>
                </c:pt>
                <c:pt idx="4">
                  <c:v>109.89</c:v>
                </c:pt>
              </c:numCache>
            </c:numRef>
          </c:val>
          <c:extLst>
            <c:ext xmlns:c16="http://schemas.microsoft.com/office/drawing/2014/chart" uri="{C3380CC4-5D6E-409C-BE32-E72D297353CC}">
              <c16:uniqueId val="{00000000-5477-44C8-A7F6-B9FD64AB2F6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5477-44C8-A7F6-B9FD64AB2F6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44.7</c:v>
                </c:pt>
                <c:pt idx="1">
                  <c:v>46.5</c:v>
                </c:pt>
                <c:pt idx="2">
                  <c:v>48.45</c:v>
                </c:pt>
                <c:pt idx="3">
                  <c:v>50.74</c:v>
                </c:pt>
                <c:pt idx="4">
                  <c:v>53.18</c:v>
                </c:pt>
              </c:numCache>
            </c:numRef>
          </c:val>
          <c:extLst>
            <c:ext xmlns:c16="http://schemas.microsoft.com/office/drawing/2014/chart" uri="{C3380CC4-5D6E-409C-BE32-E72D297353CC}">
              <c16:uniqueId val="{00000000-02B5-4959-8ED5-83AA96CABE9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02B5-4959-8ED5-83AA96CABE9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6F-4273-8FD6-8CF5E3C8828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B96F-4273-8FD6-8CF5E3C8828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C6-4DEB-B451-EFC2B8724BB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FEC6-4DEB-B451-EFC2B8724BB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237.88</c:v>
                </c:pt>
                <c:pt idx="1">
                  <c:v>240.17</c:v>
                </c:pt>
                <c:pt idx="2">
                  <c:v>232.41</c:v>
                </c:pt>
                <c:pt idx="3">
                  <c:v>246.14</c:v>
                </c:pt>
                <c:pt idx="4">
                  <c:v>276.97000000000003</c:v>
                </c:pt>
              </c:numCache>
            </c:numRef>
          </c:val>
          <c:extLst>
            <c:ext xmlns:c16="http://schemas.microsoft.com/office/drawing/2014/chart" uri="{C3380CC4-5D6E-409C-BE32-E72D297353CC}">
              <c16:uniqueId val="{00000000-1B3C-4E3E-A724-AE119F00AB1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1B3C-4E3E-A724-AE119F00AB1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465.49</c:v>
                </c:pt>
                <c:pt idx="1">
                  <c:v>430.36</c:v>
                </c:pt>
                <c:pt idx="2">
                  <c:v>384.07</c:v>
                </c:pt>
                <c:pt idx="3">
                  <c:v>358.93</c:v>
                </c:pt>
                <c:pt idx="4">
                  <c:v>324.73</c:v>
                </c:pt>
              </c:numCache>
            </c:numRef>
          </c:val>
          <c:extLst>
            <c:ext xmlns:c16="http://schemas.microsoft.com/office/drawing/2014/chart" uri="{C3380CC4-5D6E-409C-BE32-E72D297353CC}">
              <c16:uniqueId val="{00000000-21D6-4B98-956E-D707420B681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21D6-4B98-956E-D707420B681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113.99</c:v>
                </c:pt>
                <c:pt idx="1">
                  <c:v>116.56</c:v>
                </c:pt>
                <c:pt idx="2">
                  <c:v>109.38</c:v>
                </c:pt>
                <c:pt idx="3">
                  <c:v>108.25</c:v>
                </c:pt>
                <c:pt idx="4">
                  <c:v>104.91</c:v>
                </c:pt>
              </c:numCache>
            </c:numRef>
          </c:val>
          <c:extLst>
            <c:ext xmlns:c16="http://schemas.microsoft.com/office/drawing/2014/chart" uri="{C3380CC4-5D6E-409C-BE32-E72D297353CC}">
              <c16:uniqueId val="{00000000-7EA3-4383-AB4D-9793262773C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7EA3-4383-AB4D-9793262773C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112.82</c:v>
                </c:pt>
                <c:pt idx="1">
                  <c:v>112.02</c:v>
                </c:pt>
                <c:pt idx="2">
                  <c:v>119.23</c:v>
                </c:pt>
                <c:pt idx="3">
                  <c:v>121.08</c:v>
                </c:pt>
                <c:pt idx="4">
                  <c:v>125.09</c:v>
                </c:pt>
              </c:numCache>
            </c:numRef>
          </c:val>
          <c:extLst>
            <c:ext xmlns:c16="http://schemas.microsoft.com/office/drawing/2014/chart" uri="{C3380CC4-5D6E-409C-BE32-E72D297353CC}">
              <c16:uniqueId val="{00000000-0DD8-493B-84B8-74B278B6F7B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0DD8-493B-84B8-74B278B6F7B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1" sqref="B1"/>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山梨県　市川三郷町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14976</v>
      </c>
      <c r="AM8" s="45"/>
      <c r="AN8" s="45"/>
      <c r="AO8" s="45"/>
      <c r="AP8" s="45"/>
      <c r="AQ8" s="45"/>
      <c r="AR8" s="45"/>
      <c r="AS8" s="45"/>
      <c r="AT8" s="46">
        <f>データ!$S$6</f>
        <v>75.180000000000007</v>
      </c>
      <c r="AU8" s="47"/>
      <c r="AV8" s="47"/>
      <c r="AW8" s="47"/>
      <c r="AX8" s="47"/>
      <c r="AY8" s="47"/>
      <c r="AZ8" s="47"/>
      <c r="BA8" s="47"/>
      <c r="BB8" s="48">
        <f>データ!$T$6</f>
        <v>199.2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74.92</v>
      </c>
      <c r="J10" s="47"/>
      <c r="K10" s="47"/>
      <c r="L10" s="47"/>
      <c r="M10" s="47"/>
      <c r="N10" s="47"/>
      <c r="O10" s="81"/>
      <c r="P10" s="48">
        <f>データ!$P$6</f>
        <v>55.81</v>
      </c>
      <c r="Q10" s="48"/>
      <c r="R10" s="48"/>
      <c r="S10" s="48"/>
      <c r="T10" s="48"/>
      <c r="U10" s="48"/>
      <c r="V10" s="48"/>
      <c r="W10" s="45">
        <f>データ!$Q$6</f>
        <v>2590</v>
      </c>
      <c r="X10" s="45"/>
      <c r="Y10" s="45"/>
      <c r="Z10" s="45"/>
      <c r="AA10" s="45"/>
      <c r="AB10" s="45"/>
      <c r="AC10" s="45"/>
      <c r="AD10" s="2"/>
      <c r="AE10" s="2"/>
      <c r="AF10" s="2"/>
      <c r="AG10" s="2"/>
      <c r="AH10" s="2"/>
      <c r="AI10" s="2"/>
      <c r="AJ10" s="2"/>
      <c r="AK10" s="2"/>
      <c r="AL10" s="45">
        <f>データ!$U$6</f>
        <v>8293</v>
      </c>
      <c r="AM10" s="45"/>
      <c r="AN10" s="45"/>
      <c r="AO10" s="45"/>
      <c r="AP10" s="45"/>
      <c r="AQ10" s="45"/>
      <c r="AR10" s="45"/>
      <c r="AS10" s="45"/>
      <c r="AT10" s="46">
        <f>データ!$V$6</f>
        <v>1.53</v>
      </c>
      <c r="AU10" s="47"/>
      <c r="AV10" s="47"/>
      <c r="AW10" s="47"/>
      <c r="AX10" s="47"/>
      <c r="AY10" s="47"/>
      <c r="AZ10" s="47"/>
      <c r="BA10" s="47"/>
      <c r="BB10" s="48">
        <f>データ!$W$6</f>
        <v>5420.26</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110</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CVbEVZMy4/iOdI2JkxlLAcJMnQfN2d2Y7GGDyeAVIno+3IRvAfNwoNi58xUgFrztfAVKIscfxUbXqREk0avsow==" saltValue="drvspETX1TRzGIcjdzu2r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193461</v>
      </c>
      <c r="D6" s="20">
        <f t="shared" si="3"/>
        <v>46</v>
      </c>
      <c r="E6" s="20">
        <f t="shared" si="3"/>
        <v>1</v>
      </c>
      <c r="F6" s="20">
        <f t="shared" si="3"/>
        <v>0</v>
      </c>
      <c r="G6" s="20">
        <f t="shared" si="3"/>
        <v>1</v>
      </c>
      <c r="H6" s="20" t="str">
        <f t="shared" si="3"/>
        <v>山梨県　市川三郷町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74.92</v>
      </c>
      <c r="P6" s="21">
        <f t="shared" si="3"/>
        <v>55.81</v>
      </c>
      <c r="Q6" s="21">
        <f t="shared" si="3"/>
        <v>2590</v>
      </c>
      <c r="R6" s="21">
        <f t="shared" si="3"/>
        <v>14976</v>
      </c>
      <c r="S6" s="21">
        <f t="shared" si="3"/>
        <v>75.180000000000007</v>
      </c>
      <c r="T6" s="21">
        <f t="shared" si="3"/>
        <v>199.2</v>
      </c>
      <c r="U6" s="21">
        <f t="shared" si="3"/>
        <v>8293</v>
      </c>
      <c r="V6" s="21">
        <f t="shared" si="3"/>
        <v>1.53</v>
      </c>
      <c r="W6" s="21">
        <f t="shared" si="3"/>
        <v>5420.26</v>
      </c>
      <c r="X6" s="22">
        <f>IF(X7="",NA(),X7)</f>
        <v>117.05</v>
      </c>
      <c r="Y6" s="22">
        <f t="shared" ref="Y6:AG6" si="4">IF(Y7="",NA(),Y7)</f>
        <v>118.25</v>
      </c>
      <c r="Z6" s="22">
        <f t="shared" si="4"/>
        <v>113.57</v>
      </c>
      <c r="AA6" s="22">
        <f t="shared" si="4"/>
        <v>113.07</v>
      </c>
      <c r="AB6" s="22">
        <f t="shared" si="4"/>
        <v>109.89</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237.88</v>
      </c>
      <c r="AU6" s="22">
        <f t="shared" ref="AU6:BC6" si="6">IF(AU7="",NA(),AU7)</f>
        <v>240.17</v>
      </c>
      <c r="AV6" s="22">
        <f t="shared" si="6"/>
        <v>232.41</v>
      </c>
      <c r="AW6" s="22">
        <f t="shared" si="6"/>
        <v>246.14</v>
      </c>
      <c r="AX6" s="22">
        <f t="shared" si="6"/>
        <v>276.97000000000003</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465.49</v>
      </c>
      <c r="BF6" s="22">
        <f t="shared" ref="BF6:BN6" si="7">IF(BF7="",NA(),BF7)</f>
        <v>430.36</v>
      </c>
      <c r="BG6" s="22">
        <f t="shared" si="7"/>
        <v>384.07</v>
      </c>
      <c r="BH6" s="22">
        <f t="shared" si="7"/>
        <v>358.93</v>
      </c>
      <c r="BI6" s="22">
        <f t="shared" si="7"/>
        <v>324.73</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113.99</v>
      </c>
      <c r="BQ6" s="22">
        <f t="shared" ref="BQ6:BY6" si="8">IF(BQ7="",NA(),BQ7)</f>
        <v>116.56</v>
      </c>
      <c r="BR6" s="22">
        <f t="shared" si="8"/>
        <v>109.38</v>
      </c>
      <c r="BS6" s="22">
        <f t="shared" si="8"/>
        <v>108.25</v>
      </c>
      <c r="BT6" s="22">
        <f t="shared" si="8"/>
        <v>104.91</v>
      </c>
      <c r="BU6" s="22">
        <f t="shared" si="8"/>
        <v>84.77</v>
      </c>
      <c r="BV6" s="22">
        <f t="shared" si="8"/>
        <v>87.11</v>
      </c>
      <c r="BW6" s="22">
        <f t="shared" si="8"/>
        <v>82.78</v>
      </c>
      <c r="BX6" s="22">
        <f t="shared" si="8"/>
        <v>84.82</v>
      </c>
      <c r="BY6" s="22">
        <f t="shared" si="8"/>
        <v>82.29</v>
      </c>
      <c r="BZ6" s="21" t="str">
        <f>IF(BZ7="","",IF(BZ7="-","【-】","【"&amp;SUBSTITUTE(TEXT(BZ7,"#,##0.00"),"-","△")&amp;"】"))</f>
        <v>【97.47】</v>
      </c>
      <c r="CA6" s="22">
        <f>IF(CA7="",NA(),CA7)</f>
        <v>112.82</v>
      </c>
      <c r="CB6" s="22">
        <f t="shared" ref="CB6:CJ6" si="9">IF(CB7="",NA(),CB7)</f>
        <v>112.02</v>
      </c>
      <c r="CC6" s="22">
        <f t="shared" si="9"/>
        <v>119.23</v>
      </c>
      <c r="CD6" s="22">
        <f t="shared" si="9"/>
        <v>121.08</v>
      </c>
      <c r="CE6" s="22">
        <f t="shared" si="9"/>
        <v>125.09</v>
      </c>
      <c r="CF6" s="22">
        <f t="shared" si="9"/>
        <v>227.27</v>
      </c>
      <c r="CG6" s="22">
        <f t="shared" si="9"/>
        <v>223.98</v>
      </c>
      <c r="CH6" s="22">
        <f t="shared" si="9"/>
        <v>225.09</v>
      </c>
      <c r="CI6" s="22">
        <f t="shared" si="9"/>
        <v>224.82</v>
      </c>
      <c r="CJ6" s="22">
        <f t="shared" si="9"/>
        <v>230.85</v>
      </c>
      <c r="CK6" s="21" t="str">
        <f>IF(CK7="","",IF(CK7="-","【-】","【"&amp;SUBSTITUTE(TEXT(CK7,"#,##0.00"),"-","△")&amp;"】"))</f>
        <v>【174.75】</v>
      </c>
      <c r="CL6" s="22">
        <f>IF(CL7="",NA(),CL7)</f>
        <v>49.85</v>
      </c>
      <c r="CM6" s="22">
        <f t="shared" ref="CM6:CU6" si="10">IF(CM7="",NA(),CM7)</f>
        <v>49.48</v>
      </c>
      <c r="CN6" s="22">
        <f t="shared" si="10"/>
        <v>48.85</v>
      </c>
      <c r="CO6" s="22">
        <f t="shared" si="10"/>
        <v>48.09</v>
      </c>
      <c r="CP6" s="22">
        <f t="shared" si="10"/>
        <v>47.61</v>
      </c>
      <c r="CQ6" s="22">
        <f t="shared" si="10"/>
        <v>50.29</v>
      </c>
      <c r="CR6" s="22">
        <f t="shared" si="10"/>
        <v>49.64</v>
      </c>
      <c r="CS6" s="22">
        <f t="shared" si="10"/>
        <v>49.38</v>
      </c>
      <c r="CT6" s="22">
        <f t="shared" si="10"/>
        <v>50.09</v>
      </c>
      <c r="CU6" s="22">
        <f t="shared" si="10"/>
        <v>50.1</v>
      </c>
      <c r="CV6" s="21" t="str">
        <f>IF(CV7="","",IF(CV7="-","【-】","【"&amp;SUBSTITUTE(TEXT(CV7,"#,##0.00"),"-","△")&amp;"】"))</f>
        <v>【59.97】</v>
      </c>
      <c r="CW6" s="22">
        <f>IF(CW7="",NA(),CW7)</f>
        <v>70.59</v>
      </c>
      <c r="CX6" s="22">
        <f t="shared" ref="CX6:DF6" si="11">IF(CX7="",NA(),CX7)</f>
        <v>69.599999999999994</v>
      </c>
      <c r="CY6" s="22">
        <f t="shared" si="11"/>
        <v>72.400000000000006</v>
      </c>
      <c r="CZ6" s="22">
        <f t="shared" si="11"/>
        <v>70.66</v>
      </c>
      <c r="DA6" s="22">
        <f t="shared" si="11"/>
        <v>70.22</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44.7</v>
      </c>
      <c r="DI6" s="22">
        <f t="shared" ref="DI6:DQ6" si="12">IF(DI7="",NA(),DI7)</f>
        <v>46.5</v>
      </c>
      <c r="DJ6" s="22">
        <f t="shared" si="12"/>
        <v>48.45</v>
      </c>
      <c r="DK6" s="22">
        <f t="shared" si="12"/>
        <v>50.74</v>
      </c>
      <c r="DL6" s="22">
        <f t="shared" si="12"/>
        <v>53.18</v>
      </c>
      <c r="DM6" s="22">
        <f t="shared" si="12"/>
        <v>45.85</v>
      </c>
      <c r="DN6" s="22">
        <f t="shared" si="12"/>
        <v>47.31</v>
      </c>
      <c r="DO6" s="22">
        <f t="shared" si="12"/>
        <v>47.5</v>
      </c>
      <c r="DP6" s="22">
        <f t="shared" si="12"/>
        <v>48.41</v>
      </c>
      <c r="DQ6" s="22">
        <f t="shared" si="12"/>
        <v>50.02</v>
      </c>
      <c r="DR6" s="21" t="str">
        <f>IF(DR7="","",IF(DR7="-","【-】","【"&amp;SUBSTITUTE(TEXT(DR7,"#,##0.00"),"-","△")&amp;"】"))</f>
        <v>【51.51】</v>
      </c>
      <c r="DS6" s="21">
        <f>IF(DS7="",NA(),DS7)</f>
        <v>0</v>
      </c>
      <c r="DT6" s="21">
        <f t="shared" ref="DT6:EB6" si="13">IF(DT7="",NA(),DT7)</f>
        <v>0</v>
      </c>
      <c r="DU6" s="21">
        <f t="shared" si="13"/>
        <v>0</v>
      </c>
      <c r="DV6" s="21">
        <f t="shared" si="13"/>
        <v>0</v>
      </c>
      <c r="DW6" s="21">
        <f t="shared" si="13"/>
        <v>0</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0.28999999999999998</v>
      </c>
      <c r="EE6" s="22">
        <f t="shared" ref="EE6:EM6" si="14">IF(EE7="",NA(),EE7)</f>
        <v>0.32</v>
      </c>
      <c r="EF6" s="22">
        <f t="shared" si="14"/>
        <v>0.47</v>
      </c>
      <c r="EG6" s="22">
        <f t="shared" si="14"/>
        <v>0.19</v>
      </c>
      <c r="EH6" s="22">
        <f t="shared" si="14"/>
        <v>0.05</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2">
      <c r="A7" s="15"/>
      <c r="B7" s="24">
        <v>2022</v>
      </c>
      <c r="C7" s="24">
        <v>193461</v>
      </c>
      <c r="D7" s="24">
        <v>46</v>
      </c>
      <c r="E7" s="24">
        <v>1</v>
      </c>
      <c r="F7" s="24">
        <v>0</v>
      </c>
      <c r="G7" s="24">
        <v>1</v>
      </c>
      <c r="H7" s="24" t="s">
        <v>93</v>
      </c>
      <c r="I7" s="24" t="s">
        <v>94</v>
      </c>
      <c r="J7" s="24" t="s">
        <v>95</v>
      </c>
      <c r="K7" s="24" t="s">
        <v>96</v>
      </c>
      <c r="L7" s="24" t="s">
        <v>97</v>
      </c>
      <c r="M7" s="24" t="s">
        <v>98</v>
      </c>
      <c r="N7" s="25" t="s">
        <v>99</v>
      </c>
      <c r="O7" s="25">
        <v>74.92</v>
      </c>
      <c r="P7" s="25">
        <v>55.81</v>
      </c>
      <c r="Q7" s="25">
        <v>2590</v>
      </c>
      <c r="R7" s="25">
        <v>14976</v>
      </c>
      <c r="S7" s="25">
        <v>75.180000000000007</v>
      </c>
      <c r="T7" s="25">
        <v>199.2</v>
      </c>
      <c r="U7" s="25">
        <v>8293</v>
      </c>
      <c r="V7" s="25">
        <v>1.53</v>
      </c>
      <c r="W7" s="25">
        <v>5420.26</v>
      </c>
      <c r="X7" s="25">
        <v>117.05</v>
      </c>
      <c r="Y7" s="25">
        <v>118.25</v>
      </c>
      <c r="Z7" s="25">
        <v>113.57</v>
      </c>
      <c r="AA7" s="25">
        <v>113.07</v>
      </c>
      <c r="AB7" s="25">
        <v>109.89</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237.88</v>
      </c>
      <c r="AU7" s="25">
        <v>240.17</v>
      </c>
      <c r="AV7" s="25">
        <v>232.41</v>
      </c>
      <c r="AW7" s="25">
        <v>246.14</v>
      </c>
      <c r="AX7" s="25">
        <v>276.97000000000003</v>
      </c>
      <c r="AY7" s="25">
        <v>300.14</v>
      </c>
      <c r="AZ7" s="25">
        <v>301.04000000000002</v>
      </c>
      <c r="BA7" s="25">
        <v>305.08</v>
      </c>
      <c r="BB7" s="25">
        <v>305.33999999999997</v>
      </c>
      <c r="BC7" s="25">
        <v>310.01</v>
      </c>
      <c r="BD7" s="25">
        <v>252.29</v>
      </c>
      <c r="BE7" s="25">
        <v>465.49</v>
      </c>
      <c r="BF7" s="25">
        <v>430.36</v>
      </c>
      <c r="BG7" s="25">
        <v>384.07</v>
      </c>
      <c r="BH7" s="25">
        <v>358.93</v>
      </c>
      <c r="BI7" s="25">
        <v>324.73</v>
      </c>
      <c r="BJ7" s="25">
        <v>566.65</v>
      </c>
      <c r="BK7" s="25">
        <v>551.62</v>
      </c>
      <c r="BL7" s="25">
        <v>585.59</v>
      </c>
      <c r="BM7" s="25">
        <v>561.34</v>
      </c>
      <c r="BN7" s="25">
        <v>538.33000000000004</v>
      </c>
      <c r="BO7" s="25">
        <v>268.07</v>
      </c>
      <c r="BP7" s="25">
        <v>113.99</v>
      </c>
      <c r="BQ7" s="25">
        <v>116.56</v>
      </c>
      <c r="BR7" s="25">
        <v>109.38</v>
      </c>
      <c r="BS7" s="25">
        <v>108.25</v>
      </c>
      <c r="BT7" s="25">
        <v>104.91</v>
      </c>
      <c r="BU7" s="25">
        <v>84.77</v>
      </c>
      <c r="BV7" s="25">
        <v>87.11</v>
      </c>
      <c r="BW7" s="25">
        <v>82.78</v>
      </c>
      <c r="BX7" s="25">
        <v>84.82</v>
      </c>
      <c r="BY7" s="25">
        <v>82.29</v>
      </c>
      <c r="BZ7" s="25">
        <v>97.47</v>
      </c>
      <c r="CA7" s="25">
        <v>112.82</v>
      </c>
      <c r="CB7" s="25">
        <v>112.02</v>
      </c>
      <c r="CC7" s="25">
        <v>119.23</v>
      </c>
      <c r="CD7" s="25">
        <v>121.08</v>
      </c>
      <c r="CE7" s="25">
        <v>125.09</v>
      </c>
      <c r="CF7" s="25">
        <v>227.27</v>
      </c>
      <c r="CG7" s="25">
        <v>223.98</v>
      </c>
      <c r="CH7" s="25">
        <v>225.09</v>
      </c>
      <c r="CI7" s="25">
        <v>224.82</v>
      </c>
      <c r="CJ7" s="25">
        <v>230.85</v>
      </c>
      <c r="CK7" s="25">
        <v>174.75</v>
      </c>
      <c r="CL7" s="25">
        <v>49.85</v>
      </c>
      <c r="CM7" s="25">
        <v>49.48</v>
      </c>
      <c r="CN7" s="25">
        <v>48.85</v>
      </c>
      <c r="CO7" s="25">
        <v>48.09</v>
      </c>
      <c r="CP7" s="25">
        <v>47.61</v>
      </c>
      <c r="CQ7" s="25">
        <v>50.29</v>
      </c>
      <c r="CR7" s="25">
        <v>49.64</v>
      </c>
      <c r="CS7" s="25">
        <v>49.38</v>
      </c>
      <c r="CT7" s="25">
        <v>50.09</v>
      </c>
      <c r="CU7" s="25">
        <v>50.1</v>
      </c>
      <c r="CV7" s="25">
        <v>59.97</v>
      </c>
      <c r="CW7" s="25">
        <v>70.59</v>
      </c>
      <c r="CX7" s="25">
        <v>69.599999999999994</v>
      </c>
      <c r="CY7" s="25">
        <v>72.400000000000006</v>
      </c>
      <c r="CZ7" s="25">
        <v>70.66</v>
      </c>
      <c r="DA7" s="25">
        <v>70.22</v>
      </c>
      <c r="DB7" s="25">
        <v>77.73</v>
      </c>
      <c r="DC7" s="25">
        <v>78.09</v>
      </c>
      <c r="DD7" s="25">
        <v>78.010000000000005</v>
      </c>
      <c r="DE7" s="25">
        <v>77.599999999999994</v>
      </c>
      <c r="DF7" s="25">
        <v>77.3</v>
      </c>
      <c r="DG7" s="25">
        <v>89.76</v>
      </c>
      <c r="DH7" s="25">
        <v>44.7</v>
      </c>
      <c r="DI7" s="25">
        <v>46.5</v>
      </c>
      <c r="DJ7" s="25">
        <v>48.45</v>
      </c>
      <c r="DK7" s="25">
        <v>50.74</v>
      </c>
      <c r="DL7" s="25">
        <v>53.18</v>
      </c>
      <c r="DM7" s="25">
        <v>45.85</v>
      </c>
      <c r="DN7" s="25">
        <v>47.31</v>
      </c>
      <c r="DO7" s="25">
        <v>47.5</v>
      </c>
      <c r="DP7" s="25">
        <v>48.41</v>
      </c>
      <c r="DQ7" s="25">
        <v>50.02</v>
      </c>
      <c r="DR7" s="25">
        <v>51.51</v>
      </c>
      <c r="DS7" s="25">
        <v>0</v>
      </c>
      <c r="DT7" s="25">
        <v>0</v>
      </c>
      <c r="DU7" s="25">
        <v>0</v>
      </c>
      <c r="DV7" s="25">
        <v>0</v>
      </c>
      <c r="DW7" s="25">
        <v>0</v>
      </c>
      <c r="DX7" s="25">
        <v>14.13</v>
      </c>
      <c r="DY7" s="25">
        <v>16.77</v>
      </c>
      <c r="DZ7" s="25">
        <v>17.399999999999999</v>
      </c>
      <c r="EA7" s="25">
        <v>18.64</v>
      </c>
      <c r="EB7" s="25">
        <v>19.510000000000002</v>
      </c>
      <c r="EC7" s="25">
        <v>23.75</v>
      </c>
      <c r="ED7" s="25">
        <v>0.28999999999999998</v>
      </c>
      <c r="EE7" s="25">
        <v>0.32</v>
      </c>
      <c r="EF7" s="25">
        <v>0.47</v>
      </c>
      <c r="EG7" s="25">
        <v>0.19</v>
      </c>
      <c r="EH7" s="25">
        <v>0.05</v>
      </c>
      <c r="EI7" s="25">
        <v>0.52</v>
      </c>
      <c r="EJ7" s="25">
        <v>0.47</v>
      </c>
      <c r="EK7" s="25">
        <v>0.4</v>
      </c>
      <c r="EL7" s="25">
        <v>0.36</v>
      </c>
      <c r="EM7" s="25">
        <v>0.56999999999999995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IMPCA223017a</cp:lastModifiedBy>
  <dcterms:created xsi:type="dcterms:W3CDTF">2023-12-05T00:53:42Z</dcterms:created>
  <dcterms:modified xsi:type="dcterms:W3CDTF">2024-01-31T08:43:08Z</dcterms:modified>
  <cp:category/>
</cp:coreProperties>
</file>