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46a001\共有データ\03財政課\財政係\【起債担当】\令和6年度\02_その他庶務（調査・資料作成等）\20250122公営企業に係る経営比較分析表（令和５年度決算）の分析等について\"/>
    </mc:Choice>
  </mc:AlternateContent>
  <xr:revisionPtr revIDLastSave="0" documentId="8_{14E03457-25F1-4600-9C66-D8EE5D64B1F9}" xr6:coauthVersionLast="47" xr6:coauthVersionMax="47" xr10:uidLastSave="{00000000-0000-0000-0000-000000000000}"/>
  <workbookProtection workbookAlgorithmName="SHA-512" workbookHashValue="16d8pewrLQw7yupjQOFGtSRJWO8o3xQcqnLKp9FNLu2Kh3bylNxQHwu67YF+8j8Ut6ZcWyOy7KaPo9VFdOwszg==" workbookSaltValue="e0nkl8lehcRg44aW50+Rc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AL10" i="4"/>
  <c r="W10" i="4"/>
  <c r="I10" i="4"/>
  <c r="B10" i="4"/>
  <c r="BB8" i="4"/>
  <c r="AL8" i="4"/>
  <c r="P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<sst xmlns="http://schemas.openxmlformats.org/spreadsheetml/2006/main" count="228" uniqueCount="113">
  <si>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</si>
  <si>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</si>
  <si>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</si>
  <si>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</si>
  <si>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</si>
  <si>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</si>
  <si>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</si>
  <si>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</si>
  <si>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</si>
  <si>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</si>
  <si>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</si>
  <si>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</si>
  <si>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</si>
  <si>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</si>
  <si>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</si>
  <si>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</si>
  <si>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</si>
  <si>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</si>
  <si>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</si>
  <si>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</si>
  <si>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</si>
  <si>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</si>
  <si>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</si>
  <si>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</si>
  <si>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</si>
  <si>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</si>
  <si>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</si>
  <si>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</si>
  <si>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</si>
  <si>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</si>
  <si>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</si>
  <si>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</si>
  <si>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</si>
  <si>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</si>
  <si>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</si>
  <si>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</si>
  <si>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</si>
  <si>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</si>
  <si>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</si>
  <si>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</si>
  <si>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</si>
  <si>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</si>
  <si>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</si>
  <si>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</si>
  <si>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</si>
  <si>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</si>
  <si>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</si>
  <si>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</si>
  <si>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</si>
  <si>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</si>
  <si>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</si>
  <si>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</si>
  <si>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</si>
  <si>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</si>
  <si>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</si>
  <si>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</si>
  <si>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</si>
  <si>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</si>
  <si>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</si>
  <si>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</si>
  <si>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</si>
  <si>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</si>
  <si>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</si>
  <si>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</si>
  <si>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</si>
  <si>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</si>
  <si>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</si>
  <si>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</si>
  <si>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</si>
  <si>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</si>
  <si>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</si>
  <si>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</si>
  <si>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</si>
  <si>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</si>
  <si>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</si>
  <si>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</si>
  <si>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</si>
  <si>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</si>
  <si>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</si>
  <si>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</si>
  <si>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</si>
  <si>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</si>
  <si>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</si>
  <si>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</si>
  <si>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</si>
  <si>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</si>
  <si>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</si>
  <si>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</si>
  <si>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</si>
  <si>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</si>
  <si>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</si>
  <si>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</si>
  <si>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</si>
  <si>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</si>
  <si>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</si>
  <si>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</si>
  <si>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</si>
  <si>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</si>
  <si>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</si>
  <si>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</si>
  <si>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</si>
  <si>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</si>
  <si>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</si>
  <si>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</si>
  <si>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</si>
  <si>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</si>
  <si>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</si>
  <si>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</si>
  <si>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</si>
  <si>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</si>
  <si>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収益的収支では、給水人口等の減少により、年間有収水量が減少したことにより、給水収益は昨年度と比較して減少となった。今後も一層の費用抑制に努める必要がある。また、資本的収支では、下水道工事に伴う配水管布設替工事等において工事負担金を資金として配水管の更新をしたが、不足額が生じている。
　厳しい運営状況の中で、今後も安全で良質な水を安定して供給するため、配水設備の整備、各種水道施設における老朽化等の対応を行っていかなければならず、そのためには、より一層の財源確保が必要となる。</t>
    <phoneticPr fontId="4"/>
  </si>
  <si>
    <t>①経常収支比率は100％を超えており、単年度収支は黒字である。類似団体の平均値も上回っている。なお、営業外収益の多くを長期前受金戻入益で占めている。
②累積欠損金は発生していない。
③流動比率は100％を上回っている。
④企業債残高対給水収益比率は、年々改善傾向にあり、類似団体の平均値と比較しても下回っている。
⑤料金回収率は100％を超過しており、給水に係る費用は給水収益で賄えている。
⑥給水原価は地下水を水源としていることから、類似団体の平均値と比べ低くなっているが、近年増加傾向であるため、維持管理費の削減や住民サービスの向上に努め、有収水量を増やしていきたい。
⑦施設利用率は類似団体の平均値と比べ低くなっている。人口減少に伴い有収水量も減少し続けることが考えられるため、広域化・共同化も含め施設の統廃合・ダウンサイジングなどの検討を行う必要がある。
⑧有収率は類似団体の平均値より低い状況となっている。老朽化した管路の漏水等が主な原因と考えられるため、適切な管路の更新に努めたい。
 単年度収支は黒字であるが、施設の更新も必要であるため、水道料金の値上げにより給水収益の増収を行う必要がある。</t>
    <phoneticPr fontId="4"/>
  </si>
  <si>
    <t xml:space="preserve">償償却対象資産の減価償却の状況を示す有形固定資産減価償却率は前年度比2.43ポイント増の55.61％となり、施設および機械・装置の老朽化が進んでいることを示しています。また、法定耐用年数を経過した管路延長の割合を示す管路経年化率は前年度比0.01ポイント減の6.15％、当該年度に更新した管路延長の割合を示す管路更新率については、更新工事は実施していないため令和5年度については0％となっています。これは、若干ではあるが法定耐用年数を経過した管路の更新が進んでいることを示していますが、管路の更新ペースは鈍く、将来の更新需要に備え更新投資を増やす必要性の早急な検討及び、現在の経営状況を維持しつつ、引き続き計画的な施設更新を行っていく必要があることを示してい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</si>
</sst>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0.32</c:v>
                </c:pt>
                <c:pt idx="1">
                  <c:v>0.47</c:v>
                </c:pt>
                <c:pt idx="2">
                  <c:v>0.19</c:v>
                </c:pt>
                <c:pt idx="3">
                  <c:v>0.05</c:v>
                </c:pt>
                <c:pt idx="4" formatCode="#,##0.00;&quot;△&quot;#,##0.00">
                  <c:v>0</c:v>
                </c:pt>
              </c:numCache>
            </c:numRef>
          </c:val>
          <c:extLst>
            <c:ext xmlns:c16="http://schemas.microsoft.com/office/drawing/2014/chart" uri="{C3380CC4-5D6E-409C-BE32-E72D297353CC}">
              <c16:uniqueId val="{00000000-D307-423F-9948-86747F74B1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D307-423F-9948-86747F74B1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49.48</c:v>
                </c:pt>
                <c:pt idx="1">
                  <c:v>48.85</c:v>
                </c:pt>
                <c:pt idx="2">
                  <c:v>48.09</c:v>
                </c:pt>
                <c:pt idx="3">
                  <c:v>47.61</c:v>
                </c:pt>
                <c:pt idx="4">
                  <c:v>47.23</c:v>
                </c:pt>
              </c:numCache>
            </c:numRef>
          </c:val>
          <c:extLst>
            <c:ext xmlns:c16="http://schemas.microsoft.com/office/drawing/2014/chart" uri="{C3380CC4-5D6E-409C-BE32-E72D297353CC}">
              <c16:uniqueId val="{00000000-83F3-44A1-BAE4-599B0DDE57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83F3-44A1-BAE4-599B0DDE57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69.599999999999994</c:v>
                </c:pt>
                <c:pt idx="1">
                  <c:v>72.400000000000006</c:v>
                </c:pt>
                <c:pt idx="2">
                  <c:v>70.66</c:v>
                </c:pt>
                <c:pt idx="3">
                  <c:v>70.22</c:v>
                </c:pt>
                <c:pt idx="4">
                  <c:v>68.64</c:v>
                </c:pt>
              </c:numCache>
            </c:numRef>
          </c:val>
          <c:extLst>
            <c:ext xmlns:c16="http://schemas.microsoft.com/office/drawing/2014/chart" uri="{C3380CC4-5D6E-409C-BE32-E72D297353CC}">
              <c16:uniqueId val="{00000000-1673-4F40-8F15-5C413BECAA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1673-4F40-8F15-5C413BECAA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118.25</c:v>
                </c:pt>
                <c:pt idx="1">
                  <c:v>113.57</c:v>
                </c:pt>
                <c:pt idx="2">
                  <c:v>113.07</c:v>
                </c:pt>
                <c:pt idx="3">
                  <c:v>109.89</c:v>
                </c:pt>
                <c:pt idx="4">
                  <c:v>112.09</c:v>
                </c:pt>
              </c:numCache>
            </c:numRef>
          </c:val>
          <c:extLst>
            <c:ext xmlns:c16="http://schemas.microsoft.com/office/drawing/2014/chart" uri="{C3380CC4-5D6E-409C-BE32-E72D297353CC}">
              <c16:uniqueId val="{00000000-08C5-443D-AB72-D74931C018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08C5-443D-AB72-D74931C018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46.5</c:v>
                </c:pt>
                <c:pt idx="1">
                  <c:v>48.45</c:v>
                </c:pt>
                <c:pt idx="2">
                  <c:v>50.74</c:v>
                </c:pt>
                <c:pt idx="3">
                  <c:v>53.18</c:v>
                </c:pt>
                <c:pt idx="4">
                  <c:v>55.61</c:v>
                </c:pt>
              </c:numCache>
            </c:numRef>
          </c:val>
          <c:extLst>
            <c:ext xmlns:c16="http://schemas.microsoft.com/office/drawing/2014/chart" uri="{C3380CC4-5D6E-409C-BE32-E72D297353CC}">
              <c16:uniqueId val="{00000000-F1D7-42C5-A582-615C89A890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F1D7-42C5-A582-615C89A890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formatCode="#,##0.00;&quot;△&quot;#,##0.00;&quot;-&quot;">
                  <c:v>6.14</c:v>
                </c:pt>
              </c:numCache>
            </c:numRef>
          </c:val>
          <c:extLst>
            <c:ext xmlns:c16="http://schemas.microsoft.com/office/drawing/2014/chart" uri="{C3380CC4-5D6E-409C-BE32-E72D297353CC}">
              <c16:uniqueId val="{00000000-D464-48BC-B290-05AC2371AA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D464-48BC-B290-05AC2371AA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65-4C17-8F41-C7FE9BA68C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EB65-4C17-8F41-C7FE9BA68C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240.17</c:v>
                </c:pt>
                <c:pt idx="1">
                  <c:v>232.41</c:v>
                </c:pt>
                <c:pt idx="2">
                  <c:v>246.14</c:v>
                </c:pt>
                <c:pt idx="3">
                  <c:v>276.97000000000003</c:v>
                </c:pt>
                <c:pt idx="4">
                  <c:v>306.08999999999997</c:v>
                </c:pt>
              </c:numCache>
            </c:numRef>
          </c:val>
          <c:extLst>
            <c:ext xmlns:c16="http://schemas.microsoft.com/office/drawing/2014/chart" uri="{C3380CC4-5D6E-409C-BE32-E72D297353CC}">
              <c16:uniqueId val="{00000000-0ACD-45DE-9C9D-3BC06B8F7D7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0ACD-45DE-9C9D-3BC06B8F7D7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430.36</c:v>
                </c:pt>
                <c:pt idx="1">
                  <c:v>384.07</c:v>
                </c:pt>
                <c:pt idx="2">
                  <c:v>358.93</c:v>
                </c:pt>
                <c:pt idx="3">
                  <c:v>324.73</c:v>
                </c:pt>
                <c:pt idx="4">
                  <c:v>293.76</c:v>
                </c:pt>
              </c:numCache>
            </c:numRef>
          </c:val>
          <c:extLst>
            <c:ext xmlns:c16="http://schemas.microsoft.com/office/drawing/2014/chart" uri="{C3380CC4-5D6E-409C-BE32-E72D297353CC}">
              <c16:uniqueId val="{00000000-9A99-4DB9-8030-9E84B49F603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9A99-4DB9-8030-9E84B49F603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116.56</c:v>
                </c:pt>
                <c:pt idx="1">
                  <c:v>109.38</c:v>
                </c:pt>
                <c:pt idx="2">
                  <c:v>108.25</c:v>
                </c:pt>
                <c:pt idx="3">
                  <c:v>104.91</c:v>
                </c:pt>
                <c:pt idx="4">
                  <c:v>106.71</c:v>
                </c:pt>
              </c:numCache>
            </c:numRef>
          </c:val>
          <c:extLst>
            <c:ext xmlns:c16="http://schemas.microsoft.com/office/drawing/2014/chart" uri="{C3380CC4-5D6E-409C-BE32-E72D297353CC}">
              <c16:uniqueId val="{00000000-45A1-40B7-B032-AC6FA842D6A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45A1-40B7-B032-AC6FA842D6A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112.02</c:v>
                </c:pt>
                <c:pt idx="1">
                  <c:v>119.23</c:v>
                </c:pt>
                <c:pt idx="2">
                  <c:v>121.08</c:v>
                </c:pt>
                <c:pt idx="3">
                  <c:v>125.09</c:v>
                </c:pt>
                <c:pt idx="4">
                  <c:v>123.29</c:v>
                </c:pt>
              </c:numCache>
            </c:numRef>
          </c:val>
          <c:extLst>
            <c:ext xmlns:c16="http://schemas.microsoft.com/office/drawing/2014/chart" uri="{C3380CC4-5D6E-409C-BE32-E72D297353CC}">
              <c16:uniqueId val="{00000000-2F34-494F-8890-6638C9999E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2F34-494F-8890-6638C9999E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Normal="100" workbookViewId="0">
      <selection activeCell="BL47" sqref="BL47:BZ63"/>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山梨県　市川三郷町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14693</v>
      </c>
      <c r="AM8" s="44"/>
      <c r="AN8" s="44"/>
      <c r="AO8" s="44"/>
      <c r="AP8" s="44"/>
      <c r="AQ8" s="44"/>
      <c r="AR8" s="44"/>
      <c r="AS8" s="44"/>
      <c r="AT8" s="45">
        <f>データ!$S$6</f>
        <v>75.180000000000007</v>
      </c>
      <c r="AU8" s="46"/>
      <c r="AV8" s="46"/>
      <c r="AW8" s="46"/>
      <c r="AX8" s="46"/>
      <c r="AY8" s="46"/>
      <c r="AZ8" s="46"/>
      <c r="BA8" s="46"/>
      <c r="BB8" s="47">
        <f>データ!$T$6</f>
        <v>195.44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77.260000000000005</v>
      </c>
      <c r="J10" s="46"/>
      <c r="K10" s="46"/>
      <c r="L10" s="46"/>
      <c r="M10" s="46"/>
      <c r="N10" s="46"/>
      <c r="O10" s="80"/>
      <c r="P10" s="47">
        <f>データ!$P$6</f>
        <v>55.96</v>
      </c>
      <c r="Q10" s="47"/>
      <c r="R10" s="47"/>
      <c r="S10" s="47"/>
      <c r="T10" s="47"/>
      <c r="U10" s="47"/>
      <c r="V10" s="47"/>
      <c r="W10" s="44">
        <f>データ!$Q$6</f>
        <v>2590</v>
      </c>
      <c r="X10" s="44"/>
      <c r="Y10" s="44"/>
      <c r="Z10" s="44"/>
      <c r="AA10" s="44"/>
      <c r="AB10" s="44"/>
      <c r="AC10" s="44"/>
      <c r="AD10" s="2"/>
      <c r="AE10" s="2"/>
      <c r="AF10" s="2"/>
      <c r="AG10" s="2"/>
      <c r="AH10" s="2"/>
      <c r="AI10" s="2"/>
      <c r="AJ10" s="2"/>
      <c r="AK10" s="2"/>
      <c r="AL10" s="44">
        <f>データ!$U$6</f>
        <v>8154</v>
      </c>
      <c r="AM10" s="44"/>
      <c r="AN10" s="44"/>
      <c r="AO10" s="44"/>
      <c r="AP10" s="44"/>
      <c r="AQ10" s="44"/>
      <c r="AR10" s="44"/>
      <c r="AS10" s="44"/>
      <c r="AT10" s="45">
        <f>データ!$V$6</f>
        <v>1.53</v>
      </c>
      <c r="AU10" s="46"/>
      <c r="AV10" s="46"/>
      <c r="AW10" s="46"/>
      <c r="AX10" s="46"/>
      <c r="AY10" s="46"/>
      <c r="AZ10" s="46"/>
      <c r="BA10" s="46"/>
      <c r="BB10" s="47">
        <f>データ!$W$6</f>
        <v>5329.41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5iZReFLIxqQsNHCPVuMa2SJmNQ1/sZFHM9NlF4VtNKyibCM+SD+JUjKdl3/qXc32CfFdSp54qU9GjBvF81w2Q==" saltValue="UHWsUYceSEfyYF4awWqzs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cols>
    <col min="2" max="144" width="11.8867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193461</v>
      </c>
      <c r="D6" s="20">
        <f t="shared" si="3"/>
        <v>46</v>
      </c>
      <c r="E6" s="20">
        <f t="shared" si="3"/>
        <v>1</v>
      </c>
      <c r="F6" s="20">
        <f t="shared" si="3"/>
        <v>0</v>
      </c>
      <c r="G6" s="20">
        <f t="shared" si="3"/>
        <v>1</v>
      </c>
      <c r="H6" s="20" t="str">
        <f t="shared" si="3"/>
        <v>山梨県　市川三郷町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77.260000000000005</v>
      </c>
      <c r="P6" s="21">
        <f t="shared" si="3"/>
        <v>55.96</v>
      </c>
      <c r="Q6" s="21">
        <f t="shared" si="3"/>
        <v>2590</v>
      </c>
      <c r="R6" s="21">
        <f t="shared" si="3"/>
        <v>14693</v>
      </c>
      <c r="S6" s="21">
        <f t="shared" si="3"/>
        <v>75.180000000000007</v>
      </c>
      <c r="T6" s="21">
        <f t="shared" si="3"/>
        <v>195.44</v>
      </c>
      <c r="U6" s="21">
        <f t="shared" si="3"/>
        <v>8154</v>
      </c>
      <c r="V6" s="21">
        <f t="shared" si="3"/>
        <v>1.53</v>
      </c>
      <c r="W6" s="21">
        <f t="shared" si="3"/>
        <v>5329.41</v>
      </c>
      <c r="X6" s="22">
        <f>IF(X7="",NA(),X7)</f>
        <v>118.25</v>
      </c>
      <c r="Y6" s="22">
        <f t="shared" ref="Y6:AG6" si="4">IF(Y7="",NA(),Y7)</f>
        <v>113.57</v>
      </c>
      <c r="Z6" s="22">
        <f t="shared" si="4"/>
        <v>113.07</v>
      </c>
      <c r="AA6" s="22">
        <f t="shared" si="4"/>
        <v>109.89</v>
      </c>
      <c r="AB6" s="22">
        <f t="shared" si="4"/>
        <v>112.09</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240.17</v>
      </c>
      <c r="AU6" s="22">
        <f t="shared" ref="AU6:BC6" si="6">IF(AU7="",NA(),AU7)</f>
        <v>232.41</v>
      </c>
      <c r="AV6" s="22">
        <f t="shared" si="6"/>
        <v>246.14</v>
      </c>
      <c r="AW6" s="22">
        <f t="shared" si="6"/>
        <v>276.97000000000003</v>
      </c>
      <c r="AX6" s="22">
        <f t="shared" si="6"/>
        <v>306.08999999999997</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430.36</v>
      </c>
      <c r="BF6" s="22">
        <f t="shared" ref="BF6:BN6" si="7">IF(BF7="",NA(),BF7)</f>
        <v>384.07</v>
      </c>
      <c r="BG6" s="22">
        <f t="shared" si="7"/>
        <v>358.93</v>
      </c>
      <c r="BH6" s="22">
        <f t="shared" si="7"/>
        <v>324.73</v>
      </c>
      <c r="BI6" s="22">
        <f t="shared" si="7"/>
        <v>293.76</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116.56</v>
      </c>
      <c r="BQ6" s="22">
        <f t="shared" ref="BQ6:BY6" si="8">IF(BQ7="",NA(),BQ7)</f>
        <v>109.38</v>
      </c>
      <c r="BR6" s="22">
        <f t="shared" si="8"/>
        <v>108.25</v>
      </c>
      <c r="BS6" s="22">
        <f t="shared" si="8"/>
        <v>104.91</v>
      </c>
      <c r="BT6" s="22">
        <f t="shared" si="8"/>
        <v>106.71</v>
      </c>
      <c r="BU6" s="22">
        <f t="shared" si="8"/>
        <v>87.11</v>
      </c>
      <c r="BV6" s="22">
        <f t="shared" si="8"/>
        <v>82.78</v>
      </c>
      <c r="BW6" s="22">
        <f t="shared" si="8"/>
        <v>84.82</v>
      </c>
      <c r="BX6" s="22">
        <f t="shared" si="8"/>
        <v>82.29</v>
      </c>
      <c r="BY6" s="22">
        <f t="shared" si="8"/>
        <v>84.16</v>
      </c>
      <c r="BZ6" s="21" t="str">
        <f>IF(BZ7="","",IF(BZ7="-","【-】","【"&amp;SUBSTITUTE(TEXT(BZ7,"#,##0.00"),"-","△")&amp;"】"))</f>
        <v>【97.82】</v>
      </c>
      <c r="CA6" s="22">
        <f>IF(CA7="",NA(),CA7)</f>
        <v>112.02</v>
      </c>
      <c r="CB6" s="22">
        <f t="shared" ref="CB6:CJ6" si="9">IF(CB7="",NA(),CB7)</f>
        <v>119.23</v>
      </c>
      <c r="CC6" s="22">
        <f t="shared" si="9"/>
        <v>121.08</v>
      </c>
      <c r="CD6" s="22">
        <f t="shared" si="9"/>
        <v>125.09</v>
      </c>
      <c r="CE6" s="22">
        <f t="shared" si="9"/>
        <v>123.29</v>
      </c>
      <c r="CF6" s="22">
        <f t="shared" si="9"/>
        <v>223.98</v>
      </c>
      <c r="CG6" s="22">
        <f t="shared" si="9"/>
        <v>225.09</v>
      </c>
      <c r="CH6" s="22">
        <f t="shared" si="9"/>
        <v>224.82</v>
      </c>
      <c r="CI6" s="22">
        <f t="shared" si="9"/>
        <v>230.85</v>
      </c>
      <c r="CJ6" s="22">
        <f t="shared" si="9"/>
        <v>230.21</v>
      </c>
      <c r="CK6" s="21" t="str">
        <f>IF(CK7="","",IF(CK7="-","【-】","【"&amp;SUBSTITUTE(TEXT(CK7,"#,##0.00"),"-","△")&amp;"】"))</f>
        <v>【177.56】</v>
      </c>
      <c r="CL6" s="22">
        <f>IF(CL7="",NA(),CL7)</f>
        <v>49.48</v>
      </c>
      <c r="CM6" s="22">
        <f t="shared" ref="CM6:CU6" si="10">IF(CM7="",NA(),CM7)</f>
        <v>48.85</v>
      </c>
      <c r="CN6" s="22">
        <f t="shared" si="10"/>
        <v>48.09</v>
      </c>
      <c r="CO6" s="22">
        <f t="shared" si="10"/>
        <v>47.61</v>
      </c>
      <c r="CP6" s="22">
        <f t="shared" si="10"/>
        <v>47.23</v>
      </c>
      <c r="CQ6" s="22">
        <f t="shared" si="10"/>
        <v>49.64</v>
      </c>
      <c r="CR6" s="22">
        <f t="shared" si="10"/>
        <v>49.38</v>
      </c>
      <c r="CS6" s="22">
        <f t="shared" si="10"/>
        <v>50.09</v>
      </c>
      <c r="CT6" s="22">
        <f t="shared" si="10"/>
        <v>50.1</v>
      </c>
      <c r="CU6" s="22">
        <f t="shared" si="10"/>
        <v>49.76</v>
      </c>
      <c r="CV6" s="21" t="str">
        <f>IF(CV7="","",IF(CV7="-","【-】","【"&amp;SUBSTITUTE(TEXT(CV7,"#,##0.00"),"-","△")&amp;"】"))</f>
        <v>【59.81】</v>
      </c>
      <c r="CW6" s="22">
        <f>IF(CW7="",NA(),CW7)</f>
        <v>69.599999999999994</v>
      </c>
      <c r="CX6" s="22">
        <f t="shared" ref="CX6:DF6" si="11">IF(CX7="",NA(),CX7)</f>
        <v>72.400000000000006</v>
      </c>
      <c r="CY6" s="22">
        <f t="shared" si="11"/>
        <v>70.66</v>
      </c>
      <c r="CZ6" s="22">
        <f t="shared" si="11"/>
        <v>70.22</v>
      </c>
      <c r="DA6" s="22">
        <f t="shared" si="11"/>
        <v>68.64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46.5</v>
      </c>
      <c r="DI6" s="22">
        <f t="shared" ref="DI6:DQ6" si="12">IF(DI7="",NA(),DI7)</f>
        <v>48.45</v>
      </c>
      <c r="DJ6" s="22">
        <f t="shared" si="12"/>
        <v>50.74</v>
      </c>
      <c r="DK6" s="22">
        <f t="shared" si="12"/>
        <v>53.18</v>
      </c>
      <c r="DL6" s="22">
        <f t="shared" si="12"/>
        <v>55.61</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2">
        <f t="shared" si="13"/>
        <v>6.14</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0.32</v>
      </c>
      <c r="EE6" s="22">
        <f t="shared" ref="EE6:EM6" si="14">IF(EE7="",NA(),EE7)</f>
        <v>0.47</v>
      </c>
      <c r="EF6" s="22">
        <f t="shared" si="14"/>
        <v>0.19</v>
      </c>
      <c r="EG6" s="22">
        <f t="shared" si="14"/>
        <v>0.05</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193461</v>
      </c>
      <c r="D7" s="24">
        <v>46</v>
      </c>
      <c r="E7" s="24">
        <v>1</v>
      </c>
      <c r="F7" s="24">
        <v>0</v>
      </c>
      <c r="G7" s="24">
        <v>1</v>
      </c>
      <c r="H7" s="24" t="s">
        <v>93</v>
      </c>
      <c r="I7" s="24" t="s">
        <v>94</v>
      </c>
      <c r="J7" s="24" t="s">
        <v>95</v>
      </c>
      <c r="K7" s="24" t="s">
        <v>96</v>
      </c>
      <c r="L7" s="24" t="s">
        <v>97</v>
      </c>
      <c r="M7" s="24" t="s">
        <v>98</v>
      </c>
      <c r="N7" s="25" t="s">
        <v>99</v>
      </c>
      <c r="O7" s="25">
        <v>77.260000000000005</v>
      </c>
      <c r="P7" s="25">
        <v>55.96</v>
      </c>
      <c r="Q7" s="25">
        <v>2590</v>
      </c>
      <c r="R7" s="25">
        <v>14693</v>
      </c>
      <c r="S7" s="25">
        <v>75.180000000000007</v>
      </c>
      <c r="T7" s="25">
        <v>195.44</v>
      </c>
      <c r="U7" s="25">
        <v>8154</v>
      </c>
      <c r="V7" s="25">
        <v>1.53</v>
      </c>
      <c r="W7" s="25">
        <v>5329.41</v>
      </c>
      <c r="X7" s="25">
        <v>118.25</v>
      </c>
      <c r="Y7" s="25">
        <v>113.57</v>
      </c>
      <c r="Z7" s="25">
        <v>113.07</v>
      </c>
      <c r="AA7" s="25">
        <v>109.89</v>
      </c>
      <c r="AB7" s="25">
        <v>112.09</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240.17</v>
      </c>
      <c r="AU7" s="25">
        <v>232.41</v>
      </c>
      <c r="AV7" s="25">
        <v>246.14</v>
      </c>
      <c r="AW7" s="25">
        <v>276.97000000000003</v>
      </c>
      <c r="AX7" s="25">
        <v>306.08999999999997</v>
      </c>
      <c r="AY7" s="25">
        <v>301.04000000000002</v>
      </c>
      <c r="AZ7" s="25">
        <v>305.08</v>
      </c>
      <c r="BA7" s="25">
        <v>305.33999999999997</v>
      </c>
      <c r="BB7" s="25">
        <v>310.01</v>
      </c>
      <c r="BC7" s="25">
        <v>311.12</v>
      </c>
      <c r="BD7" s="25">
        <v>243.36</v>
      </c>
      <c r="BE7" s="25">
        <v>430.36</v>
      </c>
      <c r="BF7" s="25">
        <v>384.07</v>
      </c>
      <c r="BG7" s="25">
        <v>358.93</v>
      </c>
      <c r="BH7" s="25">
        <v>324.73</v>
      </c>
      <c r="BI7" s="25">
        <v>293.76</v>
      </c>
      <c r="BJ7" s="25">
        <v>551.62</v>
      </c>
      <c r="BK7" s="25">
        <v>585.59</v>
      </c>
      <c r="BL7" s="25">
        <v>561.34</v>
      </c>
      <c r="BM7" s="25">
        <v>538.33000000000004</v>
      </c>
      <c r="BN7" s="25">
        <v>515.14</v>
      </c>
      <c r="BO7" s="25">
        <v>265.93</v>
      </c>
      <c r="BP7" s="25">
        <v>116.56</v>
      </c>
      <c r="BQ7" s="25">
        <v>109.38</v>
      </c>
      <c r="BR7" s="25">
        <v>108.25</v>
      </c>
      <c r="BS7" s="25">
        <v>104.91</v>
      </c>
      <c r="BT7" s="25">
        <v>106.71</v>
      </c>
      <c r="BU7" s="25">
        <v>87.11</v>
      </c>
      <c r="BV7" s="25">
        <v>82.78</v>
      </c>
      <c r="BW7" s="25">
        <v>84.82</v>
      </c>
      <c r="BX7" s="25">
        <v>82.29</v>
      </c>
      <c r="BY7" s="25">
        <v>84.16</v>
      </c>
      <c r="BZ7" s="25">
        <v>97.82</v>
      </c>
      <c r="CA7" s="25">
        <v>112.02</v>
      </c>
      <c r="CB7" s="25">
        <v>119.23</v>
      </c>
      <c r="CC7" s="25">
        <v>121.08</v>
      </c>
      <c r="CD7" s="25">
        <v>125.09</v>
      </c>
      <c r="CE7" s="25">
        <v>123.29</v>
      </c>
      <c r="CF7" s="25">
        <v>223.98</v>
      </c>
      <c r="CG7" s="25">
        <v>225.09</v>
      </c>
      <c r="CH7" s="25">
        <v>224.82</v>
      </c>
      <c r="CI7" s="25">
        <v>230.85</v>
      </c>
      <c r="CJ7" s="25">
        <v>230.21</v>
      </c>
      <c r="CK7" s="25">
        <v>177.56</v>
      </c>
      <c r="CL7" s="25">
        <v>49.48</v>
      </c>
      <c r="CM7" s="25">
        <v>48.85</v>
      </c>
      <c r="CN7" s="25">
        <v>48.09</v>
      </c>
      <c r="CO7" s="25">
        <v>47.61</v>
      </c>
      <c r="CP7" s="25">
        <v>47.23</v>
      </c>
      <c r="CQ7" s="25">
        <v>49.64</v>
      </c>
      <c r="CR7" s="25">
        <v>49.38</v>
      </c>
      <c r="CS7" s="25">
        <v>50.09</v>
      </c>
      <c r="CT7" s="25">
        <v>50.1</v>
      </c>
      <c r="CU7" s="25">
        <v>49.76</v>
      </c>
      <c r="CV7" s="25">
        <v>59.81</v>
      </c>
      <c r="CW7" s="25">
        <v>69.599999999999994</v>
      </c>
      <c r="CX7" s="25">
        <v>72.400000000000006</v>
      </c>
      <c r="CY7" s="25">
        <v>70.66</v>
      </c>
      <c r="CZ7" s="25">
        <v>70.22</v>
      </c>
      <c r="DA7" s="25">
        <v>68.64</v>
      </c>
      <c r="DB7" s="25">
        <v>78.09</v>
      </c>
      <c r="DC7" s="25">
        <v>78.010000000000005</v>
      </c>
      <c r="DD7" s="25">
        <v>77.599999999999994</v>
      </c>
      <c r="DE7" s="25">
        <v>77.3</v>
      </c>
      <c r="DF7" s="25">
        <v>76.64</v>
      </c>
      <c r="DG7" s="25">
        <v>89.42</v>
      </c>
      <c r="DH7" s="25">
        <v>46.5</v>
      </c>
      <c r="DI7" s="25">
        <v>48.45</v>
      </c>
      <c r="DJ7" s="25">
        <v>50.74</v>
      </c>
      <c r="DK7" s="25">
        <v>53.18</v>
      </c>
      <c r="DL7" s="25">
        <v>55.61</v>
      </c>
      <c r="DM7" s="25">
        <v>47.31</v>
      </c>
      <c r="DN7" s="25">
        <v>47.5</v>
      </c>
      <c r="DO7" s="25">
        <v>48.41</v>
      </c>
      <c r="DP7" s="25">
        <v>50.02</v>
      </c>
      <c r="DQ7" s="25">
        <v>51.38</v>
      </c>
      <c r="DR7" s="25">
        <v>52.02</v>
      </c>
      <c r="DS7" s="25">
        <v>0</v>
      </c>
      <c r="DT7" s="25">
        <v>0</v>
      </c>
      <c r="DU7" s="25">
        <v>0</v>
      </c>
      <c r="DV7" s="25">
        <v>0</v>
      </c>
      <c r="DW7" s="25">
        <v>6.14</v>
      </c>
      <c r="DX7" s="25">
        <v>16.77</v>
      </c>
      <c r="DY7" s="25">
        <v>17.399999999999999</v>
      </c>
      <c r="DZ7" s="25">
        <v>18.64</v>
      </c>
      <c r="EA7" s="25">
        <v>19.510000000000002</v>
      </c>
      <c r="EB7" s="25">
        <v>21.6</v>
      </c>
      <c r="EC7" s="25">
        <v>25.37</v>
      </c>
      <c r="ED7" s="25">
        <v>0.32</v>
      </c>
      <c r="EE7" s="25">
        <v>0.47</v>
      </c>
      <c r="EF7" s="25">
        <v>0.19</v>
      </c>
      <c r="EG7" s="25">
        <v>0.05</v>
      </c>
      <c r="EH7" s="25">
        <v>0</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2025-01-24T06:48:50Z</dcterms:created>
  <dcterms:modified xsi:type="dcterms:W3CDTF">2025-02-05T00:23:00Z</dcterms:modified>
  <cp:category/>
</cp:coreProperties>
</file>