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MPCA223013a\Desktop\〆R06.02.05 公営企業に係る経営比較分析表（令和４年度）の分析等について\【経営比較分析表】2022_193461_47_010\"/>
    </mc:Choice>
  </mc:AlternateContent>
  <xr:revisionPtr revIDLastSave="0" documentId="13_ncr:1_{48D3A6A0-78DE-4DC2-AC9F-923662C73B1A}" xr6:coauthVersionLast="47" xr6:coauthVersionMax="47" xr10:uidLastSave="{00000000-0000-0000-0000-000000000000}"/>
  <workbookProtection workbookAlgorithmName="SHA-512" workbookHashValue="CUB7Yh3bq7h3Pt+G+kprsoNSCitE0GFJ0TqOKoihwOYS3R2mgh7b7bZpYcLjn/osCVdc7IafjHWx3uGlWRfQ5w==" workbookSaltValue="fCzdMtE+pPMRacup7RsoFw==" workbookSpinCount="100000" lockStructure="1"/>
  <bookViews>
    <workbookView xWindow="-108" yWindow="-108" windowWidth="23256" windowHeight="12456"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B10" i="4"/>
  <c r="AD8" i="4"/>
  <c r="W8" i="4"/>
  <c r="P8" i="4"/>
  <c r="I8" i="4"/>
  <c r="B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<sst xmlns="http://schemas.openxmlformats.org/spreadsheetml/2006/main" count="233" uniqueCount="118">
  <si>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</si>
  <si>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</si>
  <si>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</si>
  <si>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</si>
  <si>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</si>
  <si>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</si>
  <si>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</si>
  <si>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</si>
  <si>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</si>
  <si>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</si>
  <si>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</si>
  <si>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</si>
  <si>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</si>
  <si>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</si>
  <si>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</si>
  <si>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</si>
  <si>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</si>
  <si>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</si>
  <si>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</si>
  <si>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</si>
  <si>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</si>
  <si>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</si>
  <si>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</si>
  <si>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</si>
  <si>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</si>
  <si>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</si>
  <si>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</si>
  <si>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</si>
  <si>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</si>
  <si>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</si>
  <si>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</si>
  <si>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</si>
  <si>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</si>
  <si>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</si>
  <si>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</si>
  <si>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</si>
  <si>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</si>
  <si>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</si>
  <si>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</si>
  <si>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</si>
  <si>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</si>
  <si>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</si>
  <si>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</si>
  <si>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</si>
  <si>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</si>
  <si>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</si>
  <si>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</si>
  <si>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</si>
  <si>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</si>
  <si>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</si>
  <si>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</si>
  <si>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</si>
  <si>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</si>
  <si>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</si>
  <si>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</si>
  <si>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</si>
  <si>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</si>
  <si>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</si>
  <si>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</si>
  <si>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</si>
  <si>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</si>
  <si>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</si>
  <si>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</si>
  <si>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</si>
  <si>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</si>
  <si>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</si>
  <si>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</si>
  <si>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</si>
  <si>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</si>
  <si>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</si>
  <si>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</si>
  <si>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</si>
  <si>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</si>
  <si>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</si>
  <si>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</si>
  <si>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</si>
  <si>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</si>
  <si>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</si>
  <si>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</si>
  <si>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</si>
  <si>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</si>
  <si>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</si>
  <si>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</si>
  <si>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</si>
  <si>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</si>
  <si>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</si>
  <si>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</si>
  <si>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</si>
  <si>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</si>
  <si>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</si>
  <si>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</si>
  <si>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</si>
  <si>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</si>
  <si>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</si>
  <si>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</si>
  <si>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</si>
  <si>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市川三郷町</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</si>
  <si>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</si>
  <si>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</si>
  <si>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</si>
  <si>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</si>
  <si>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</si>
  <si>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</si>
  <si>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</si>
  <si>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</si>
  <si>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</si>
  <si>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</si>
  <si>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</si>
  <si>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</si>
  <si>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</si>
  <si>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</si>
  <si>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</si>
  <si>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</si>
  <si>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</si>
  <si>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</si>
  <si>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取水施設、浄水施設、配水管、送水管いずれも老朽化が進んでいる施設が多い現状である。しかしながら、人口減少により料金収入も減少傾向であり、施設の機能診断等を実施し更新計画を作成することにより効率性の良い計画的な更新を進めていく必要がある。
　また、更新計画と合わせ計画的に料金改定も必要であると考える。</t>
    <phoneticPr fontId="4"/>
  </si>
  <si>
    <t>　本町の簡易水道施設は、建設から40年以上が経過しており、施設・管路共に老朽化が進行している上、水道事業債残高は類似団体に比べ依然高い水準で料金収入も少ないため、更新工事が困難な状況となっている。
　③管路更新率は、令和4年度は施設の更新を優先したため、管路の更新は未実施となっている。</t>
    <rPh sb="108" eb="110">
      <t>レイワ</t>
    </rPh>
    <rPh sb="111" eb="113">
      <t>ネンド</t>
    </rPh>
    <rPh sb="114" eb="116">
      <t>シセツ</t>
    </rPh>
    <rPh sb="117" eb="119">
      <t>コウシン</t>
    </rPh>
    <rPh sb="120" eb="122">
      <t>ユウセン</t>
    </rPh>
    <rPh sb="127" eb="129">
      <t>カンロ</t>
    </rPh>
    <rPh sb="130" eb="132">
      <t>コウシン</t>
    </rPh>
    <rPh sb="133" eb="136">
      <t>ミジッシ</t>
    </rPh>
    <phoneticPr fontId="4"/>
  </si>
  <si>
    <t>　本町の簡易水道事業は、他の類似団体同様に給水人口が少なく点在する給水区域を長い管路で結ぶ不効率な施設となっている。
　①収益的収支比率は、令和4年度に若干増加したものの平均値よりも低く、経営改善に向けた取組が必要である。
　④企業債残高対給水収益比率は、減少傾向にあるが、平均値と比較すると高いため、給水収益の増加が必要である。
　⑤料金回収率は、ほぼ横ばい状態で類似団体に比べて低く、依然として給水原価と供給単価の乖離が大きく厳しい財政状況となっているため、計画的な料金改定が必要である。
　⑥給水原価は、有収水量の減少により増加した。
　⑦施設利用率は、年末や夏季の水需要が増える期間とそれ以外の期間で一日の最大給水量に大きな差があるため、全国平均を下回っている状況である。
　⑧有収率は、老朽化した配水管からの漏水等により、配水量の割合が有収水量に比べ減少した。</t>
    <rPh sb="114" eb="117">
      <t>キギョウサイ</t>
    </rPh>
    <rPh sb="117" eb="119">
      <t>ザンダカ</t>
    </rPh>
    <rPh sb="119" eb="120">
      <t>タイ</t>
    </rPh>
    <rPh sb="120" eb="122">
      <t>キュウスイ</t>
    </rPh>
    <rPh sb="122" eb="124">
      <t>シュウエキ</t>
    </rPh>
    <rPh sb="124" eb="126">
      <t>ヒリツ</t>
    </rPh>
    <rPh sb="128" eb="132">
      <t>ゲンショウケイコウ</t>
    </rPh>
    <rPh sb="137" eb="140">
      <t>ヘイキンチ</t>
    </rPh>
    <rPh sb="141" eb="143">
      <t>ヒカク</t>
    </rPh>
    <rPh sb="146" eb="147">
      <t>タカ</t>
    </rPh>
    <rPh sb="348" eb="351">
      <t>ロウキュウカ</t>
    </rPh>
    <rPh sb="353" eb="356">
      <t>ハイスイカン</t>
    </rPh>
    <rPh sb="380" eb="382">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</si>
</sst>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
                  <c:v>0</c:v>
                </c:pt>
                <c:pt idx="1">
                  <c:v>0.25</c:v>
                </c:pt>
                <c:pt idx="2">
                  <c:v>0.12</c:v>
                </c:pt>
                <c:pt idx="3">
                  <c:v>0.45</c:v>
                </c:pt>
                <c:pt idx="4" formatCode="#,##0.00;&quot;△&quot;#,##0.00">
                  <c:v>0</c:v>
                </c:pt>
              </c:numCache>
            </c:numRef>
          </c:val>
          <c:extLst>
            <c:ext xmlns:c16="http://schemas.microsoft.com/office/drawing/2014/chart" uri="{C3380CC4-5D6E-409C-BE32-E72D297353CC}">
              <c16:uniqueId val="{00000000-DB03-46B0-9C2C-3B60503FAC9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0.52</c:v>
                </c:pt>
                <c:pt idx="2">
                  <c:v>1.48</c:v>
                </c:pt>
                <c:pt idx="3">
                  <c:v>0.45</c:v>
                </c:pt>
                <c:pt idx="4">
                  <c:v>0.35</c:v>
                </c:pt>
              </c:numCache>
            </c:numRef>
          </c:val>
          <c:smooth val="0"/>
          <c:extLst>
            <c:ext xmlns:c16="http://schemas.microsoft.com/office/drawing/2014/chart" uri="{C3380CC4-5D6E-409C-BE32-E72D297353CC}">
              <c16:uniqueId val="{00000001-DB03-46B0-9C2C-3B60503FAC9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44.16</c:v>
                </c:pt>
                <c:pt idx="1">
                  <c:v>44.28</c:v>
                </c:pt>
                <c:pt idx="2">
                  <c:v>43.26</c:v>
                </c:pt>
                <c:pt idx="3">
                  <c:v>41.63</c:v>
                </c:pt>
                <c:pt idx="4">
                  <c:v>42.23</c:v>
                </c:pt>
              </c:numCache>
            </c:numRef>
          </c:val>
          <c:extLst>
            <c:ext xmlns:c16="http://schemas.microsoft.com/office/drawing/2014/chart" uri="{C3380CC4-5D6E-409C-BE32-E72D297353CC}">
              <c16:uniqueId val="{00000000-7158-4115-AF1B-561523B1945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56.41</c:v>
                </c:pt>
                <c:pt idx="1">
                  <c:v>54.9</c:v>
                </c:pt>
                <c:pt idx="2">
                  <c:v>55.7</c:v>
                </c:pt>
                <c:pt idx="3">
                  <c:v>54.87</c:v>
                </c:pt>
                <c:pt idx="4">
                  <c:v>54.82</c:v>
                </c:pt>
              </c:numCache>
            </c:numRef>
          </c:val>
          <c:smooth val="0"/>
          <c:extLst>
            <c:ext xmlns:c16="http://schemas.microsoft.com/office/drawing/2014/chart" uri="{C3380CC4-5D6E-409C-BE32-E72D297353CC}">
              <c16:uniqueId val="{00000001-7158-4115-AF1B-561523B1945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79.23</c:v>
                </c:pt>
                <c:pt idx="1">
                  <c:v>76.11</c:v>
                </c:pt>
                <c:pt idx="2">
                  <c:v>79.27</c:v>
                </c:pt>
                <c:pt idx="3">
                  <c:v>80.2</c:v>
                </c:pt>
                <c:pt idx="4">
                  <c:v>78.88</c:v>
                </c:pt>
              </c:numCache>
            </c:numRef>
          </c:val>
          <c:extLst>
            <c:ext xmlns:c16="http://schemas.microsoft.com/office/drawing/2014/chart" uri="{C3380CC4-5D6E-409C-BE32-E72D297353CC}">
              <c16:uniqueId val="{00000000-003E-42E8-88E0-05DB6A256091}"/>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75.12</c:v>
                </c:pt>
                <c:pt idx="1">
                  <c:v>74.27</c:v>
                </c:pt>
                <c:pt idx="2">
                  <c:v>71.81</c:v>
                </c:pt>
                <c:pt idx="3">
                  <c:v>71.819999999999993</c:v>
                </c:pt>
                <c:pt idx="4">
                  <c:v>71.010000000000005</c:v>
                </c:pt>
              </c:numCache>
            </c:numRef>
          </c:val>
          <c:smooth val="0"/>
          <c:extLst>
            <c:ext xmlns:c16="http://schemas.microsoft.com/office/drawing/2014/chart" uri="{C3380CC4-5D6E-409C-BE32-E72D297353CC}">
              <c16:uniqueId val="{00000001-003E-42E8-88E0-05DB6A256091}"/>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52.41</c:v>
                </c:pt>
                <c:pt idx="1">
                  <c:v>50.88</c:v>
                </c:pt>
                <c:pt idx="2">
                  <c:v>52.31</c:v>
                </c:pt>
                <c:pt idx="3">
                  <c:v>49.8</c:v>
                </c:pt>
                <c:pt idx="4">
                  <c:v>52.23</c:v>
                </c:pt>
              </c:numCache>
            </c:numRef>
          </c:val>
          <c:extLst>
            <c:ext xmlns:c16="http://schemas.microsoft.com/office/drawing/2014/chart" uri="{C3380CC4-5D6E-409C-BE32-E72D297353CC}">
              <c16:uniqueId val="{00000000-8963-49AB-B411-93B7619E2AF7}"/>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75.010000000000005</c:v>
                </c:pt>
                <c:pt idx="1">
                  <c:v>72.760000000000005</c:v>
                </c:pt>
                <c:pt idx="2">
                  <c:v>82.57</c:v>
                </c:pt>
                <c:pt idx="3">
                  <c:v>81.17</c:v>
                </c:pt>
                <c:pt idx="4">
                  <c:v>76.28</c:v>
                </c:pt>
              </c:numCache>
            </c:numRef>
          </c:val>
          <c:smooth val="0"/>
          <c:extLst>
            <c:ext xmlns:c16="http://schemas.microsoft.com/office/drawing/2014/chart" uri="{C3380CC4-5D6E-409C-BE32-E72D297353CC}">
              <c16:uniqueId val="{00000001-8963-49AB-B411-93B7619E2AF7}"/>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86-4D50-82E1-87FACA98885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86-4D50-82E1-87FACA98885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A5-4403-A348-16E17D3A8DB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A5-4403-A348-16E17D3A8DB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3F-4CA3-8892-6808B4FF795F}"/>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3F-4CA3-8892-6808B4FF795F}"/>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D1-42BF-81CC-900449738E48}"/>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D1-42BF-81CC-900449738E48}"/>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1613.23</c:v>
                </c:pt>
                <c:pt idx="1">
                  <c:v>1556.1</c:v>
                </c:pt>
                <c:pt idx="2">
                  <c:v>1436.08</c:v>
                </c:pt>
                <c:pt idx="3">
                  <c:v>1367.43</c:v>
                </c:pt>
                <c:pt idx="4">
                  <c:v>1262.8399999999999</c:v>
                </c:pt>
              </c:numCache>
            </c:numRef>
          </c:val>
          <c:extLst>
            <c:ext xmlns:c16="http://schemas.microsoft.com/office/drawing/2014/chart" uri="{C3380CC4-5D6E-409C-BE32-E72D297353CC}">
              <c16:uniqueId val="{00000000-85F8-4D41-AC95-C1CDDE705839}"/>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1168.7</c:v>
                </c:pt>
                <c:pt idx="1">
                  <c:v>1245.46</c:v>
                </c:pt>
                <c:pt idx="2">
                  <c:v>834.1</c:v>
                </c:pt>
                <c:pt idx="3">
                  <c:v>853.42</c:v>
                </c:pt>
                <c:pt idx="4">
                  <c:v>906.61</c:v>
                </c:pt>
              </c:numCache>
            </c:numRef>
          </c:val>
          <c:smooth val="0"/>
          <c:extLst>
            <c:ext xmlns:c16="http://schemas.microsoft.com/office/drawing/2014/chart" uri="{C3380CC4-5D6E-409C-BE32-E72D297353CC}">
              <c16:uniqueId val="{00000001-85F8-4D41-AC95-C1CDDE705839}"/>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42.12</c:v>
                </c:pt>
                <c:pt idx="1">
                  <c:v>40.869999999999997</c:v>
                </c:pt>
                <c:pt idx="2">
                  <c:v>41.5</c:v>
                </c:pt>
                <c:pt idx="3">
                  <c:v>39.46</c:v>
                </c:pt>
                <c:pt idx="4">
                  <c:v>38.71</c:v>
                </c:pt>
              </c:numCache>
            </c:numRef>
          </c:val>
          <c:extLst>
            <c:ext xmlns:c16="http://schemas.microsoft.com/office/drawing/2014/chart" uri="{C3380CC4-5D6E-409C-BE32-E72D297353CC}">
              <c16:uniqueId val="{00000000-BD2F-42F6-8E90-F55B288A59EF}"/>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53.59</c:v>
                </c:pt>
                <c:pt idx="1">
                  <c:v>51.08</c:v>
                </c:pt>
                <c:pt idx="2">
                  <c:v>64.44</c:v>
                </c:pt>
                <c:pt idx="3">
                  <c:v>60.53</c:v>
                </c:pt>
                <c:pt idx="4">
                  <c:v>56.38</c:v>
                </c:pt>
              </c:numCache>
            </c:numRef>
          </c:val>
          <c:smooth val="0"/>
          <c:extLst>
            <c:ext xmlns:c16="http://schemas.microsoft.com/office/drawing/2014/chart" uri="{C3380CC4-5D6E-409C-BE32-E72D297353CC}">
              <c16:uniqueId val="{00000001-BD2F-42F6-8E90-F55B288A59EF}"/>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239.56</c:v>
                </c:pt>
                <c:pt idx="1">
                  <c:v>249.63</c:v>
                </c:pt>
                <c:pt idx="2">
                  <c:v>248.52</c:v>
                </c:pt>
                <c:pt idx="3">
                  <c:v>263.2</c:v>
                </c:pt>
                <c:pt idx="4">
                  <c:v>269.04000000000002</c:v>
                </c:pt>
              </c:numCache>
            </c:numRef>
          </c:val>
          <c:extLst>
            <c:ext xmlns:c16="http://schemas.microsoft.com/office/drawing/2014/chart" uri="{C3380CC4-5D6E-409C-BE32-E72D297353CC}">
              <c16:uniqueId val="{00000000-4CB6-4495-85AB-D9AF28174BE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259.79000000000002</c:v>
                </c:pt>
                <c:pt idx="1">
                  <c:v>262.13</c:v>
                </c:pt>
                <c:pt idx="2">
                  <c:v>197.14</c:v>
                </c:pt>
                <c:pt idx="3">
                  <c:v>210.72</c:v>
                </c:pt>
                <c:pt idx="4">
                  <c:v>227.71</c:v>
                </c:pt>
              </c:numCache>
            </c:numRef>
          </c:val>
          <c:smooth val="0"/>
          <c:extLst>
            <c:ext xmlns:c16="http://schemas.microsoft.com/office/drawing/2014/chart" uri="{C3380CC4-5D6E-409C-BE32-E72D297353CC}">
              <c16:uniqueId val="{00000001-4CB6-4495-85AB-D9AF28174BE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90" zoomScaleNormal="90" workbookViewId="0">
      <selection activeCell="BL16" sqref="BL16:BZ44"/>
    </sheetView>
  </sheetViews>
  <sheetFormatPr defaultColWidth="2.6640625" defaultRowHeight="13.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0" t="str">
        <f>データ!H6</f>
        <v>山梨県　市川三郷町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D2</v>
      </c>
      <c r="X8" s="66"/>
      <c r="Y8" s="66"/>
      <c r="Z8" s="66"/>
      <c r="AA8" s="66"/>
      <c r="AB8" s="66"/>
      <c r="AC8" s="66"/>
      <c r="AD8" s="66" t="str">
        <f>データ!$M$6</f>
        <v>非設置</v>
      </c>
      <c r="AE8" s="66"/>
      <c r="AF8" s="66"/>
      <c r="AG8" s="66"/>
      <c r="AH8" s="66"/>
      <c r="AI8" s="66"/>
      <c r="AJ8" s="66"/>
      <c r="AK8" s="2"/>
      <c r="AL8" s="55">
        <f>データ!$R$6</f>
        <v>14976</v>
      </c>
      <c r="AM8" s="55"/>
      <c r="AN8" s="55"/>
      <c r="AO8" s="55"/>
      <c r="AP8" s="55"/>
      <c r="AQ8" s="55"/>
      <c r="AR8" s="55"/>
      <c r="AS8" s="55"/>
      <c r="AT8" s="45">
        <f>データ!$S$6</f>
        <v>75.180000000000007</v>
      </c>
      <c r="AU8" s="45"/>
      <c r="AV8" s="45"/>
      <c r="AW8" s="45"/>
      <c r="AX8" s="45"/>
      <c r="AY8" s="45"/>
      <c r="AZ8" s="45"/>
      <c r="BA8" s="45"/>
      <c r="BB8" s="45">
        <f>データ!$T$6</f>
        <v>199.2</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43.99</v>
      </c>
      <c r="Q10" s="45"/>
      <c r="R10" s="45"/>
      <c r="S10" s="45"/>
      <c r="T10" s="45"/>
      <c r="U10" s="45"/>
      <c r="V10" s="45"/>
      <c r="W10" s="55">
        <f>データ!$Q$6</f>
        <v>1760</v>
      </c>
      <c r="X10" s="55"/>
      <c r="Y10" s="55"/>
      <c r="Z10" s="55"/>
      <c r="AA10" s="55"/>
      <c r="AB10" s="55"/>
      <c r="AC10" s="55"/>
      <c r="AD10" s="2"/>
      <c r="AE10" s="2"/>
      <c r="AF10" s="2"/>
      <c r="AG10" s="2"/>
      <c r="AH10" s="2"/>
      <c r="AI10" s="2"/>
      <c r="AJ10" s="2"/>
      <c r="AK10" s="2"/>
      <c r="AL10" s="55">
        <f>データ!$U$6</f>
        <v>6536</v>
      </c>
      <c r="AM10" s="55"/>
      <c r="AN10" s="55"/>
      <c r="AO10" s="55"/>
      <c r="AP10" s="55"/>
      <c r="AQ10" s="55"/>
      <c r="AR10" s="55"/>
      <c r="AS10" s="55"/>
      <c r="AT10" s="45">
        <f>データ!$V$6</f>
        <v>5.01</v>
      </c>
      <c r="AU10" s="45"/>
      <c r="AV10" s="45"/>
      <c r="AW10" s="45"/>
      <c r="AX10" s="45"/>
      <c r="AY10" s="45"/>
      <c r="AZ10" s="45"/>
      <c r="BA10" s="45"/>
      <c r="BB10" s="45">
        <f>データ!$W$6</f>
        <v>1304.5899999999999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117</v>
      </c>
      <c r="BM16" s="31"/>
      <c r="BN16" s="31"/>
      <c r="BO16" s="31"/>
      <c r="BP16" s="31"/>
      <c r="BQ16" s="31"/>
      <c r="BR16" s="31"/>
      <c r="BS16" s="31"/>
      <c r="BT16" s="31"/>
      <c r="BU16" s="31"/>
      <c r="BV16" s="31"/>
      <c r="BW16" s="31"/>
      <c r="BX16" s="31"/>
      <c r="BY16" s="31"/>
      <c r="BZ16" s="32"/>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116</v>
      </c>
      <c r="BM47" s="31"/>
      <c r="BN47" s="31"/>
      <c r="BO47" s="31"/>
      <c r="BP47" s="31"/>
      <c r="BQ47" s="31"/>
      <c r="BR47" s="31"/>
      <c r="BS47" s="31"/>
      <c r="BT47" s="31"/>
      <c r="BU47" s="31"/>
      <c r="BV47" s="31"/>
      <c r="BW47" s="31"/>
      <c r="BX47" s="31"/>
      <c r="BY47" s="31"/>
      <c r="BZ47" s="32"/>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115</v>
      </c>
      <c r="BM66" s="31"/>
      <c r="BN66" s="31"/>
      <c r="BO66" s="31"/>
      <c r="BP66" s="31"/>
      <c r="BQ66" s="31"/>
      <c r="BR66" s="31"/>
      <c r="BS66" s="31"/>
      <c r="BT66" s="31"/>
      <c r="BU66" s="31"/>
      <c r="BV66" s="31"/>
      <c r="BW66" s="31"/>
      <c r="BX66" s="31"/>
      <c r="BY66" s="31"/>
      <c r="BZ66" s="32"/>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【73.00】</v>
      </c>
      <c r="F85" s="13" t="s">
        <v>41</v>
      </c>
      <c r="G85" s="13" t="s">
        <v>42</v>
      </c>
      <c r="H85" s="13" t="str">
        <f>データ!BO6</f>
        <v>【982.48】</v>
      </c>
      <c r="I85" s="13" t="str">
        <f>データ!BZ6</f>
        <v>【50.61】</v>
      </c>
      <c r="J85" s="13" t="str">
        <f>データ!CK6</f>
        <v>【320.83】</v>
      </c>
      <c r="K85" s="13" t="str">
        <f>データ!CV6</f>
        <v>【56.15】</v>
      </c>
      <c r="L85" s="13" t="str">
        <f>データ!DG6</f>
        <v>【70.01】</v>
      </c>
      <c r="M85" s="13" t="s">
        <v>42</v>
      </c>
      <c r="N85" s="13" t="s">
        <v>43</v>
      </c>
      <c r="O85" s="13" t="str">
        <f>データ!EN6</f>
        <v>【0.52】</v>
      </c>
    </row>
  </sheetData>
  <sheetProtection algorithmName="SHA-512" hashValue="D5tXWj5y5TFX8rYVorTwO9p/XfSdxw7FV0T4tNCCtz4xZ1r3+BZZamHjQKuQsIVQlPc6iuANgZ3r6pzQzMmclQ==" saltValue="dRIBB71xmCvLDj9JqwUbV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cols>
    <col min="2" max="144" width="11.88671875" customWidth="1"/>
  </cols>
  <sheetData>
    <row r="1" spans="1:144">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46</v>
      </c>
      <c r="B3" s="16" t="s">
        <v>47</v>
      </c>
      <c r="C3" s="16" t="s">
        <v>48</v>
      </c>
      <c r="D3" s="16" t="s">
        <v>49</v>
      </c>
      <c r="E3" s="16" t="s">
        <v>50</v>
      </c>
      <c r="F3" s="16" t="s">
        <v>51</v>
      </c>
      <c r="G3" s="16" t="s">
        <v>52</v>
      </c>
      <c r="H3" s="72" t="s">
        <v>53</v>
      </c>
      <c r="I3" s="73"/>
      <c r="J3" s="73"/>
      <c r="K3" s="73"/>
      <c r="L3" s="73"/>
      <c r="M3" s="73"/>
      <c r="N3" s="73"/>
      <c r="O3" s="73"/>
      <c r="P3" s="73"/>
      <c r="Q3" s="73"/>
      <c r="R3" s="73"/>
      <c r="S3" s="73"/>
      <c r="T3" s="73"/>
      <c r="U3" s="73"/>
      <c r="V3" s="73"/>
      <c r="W3" s="74"/>
      <c r="X3" s="78" t="s">
        <v>54</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27</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c r="A6" s="15" t="s">
        <v>95</v>
      </c>
      <c r="B6" s="20">
        <f>B7</f>
        <v>2022</v>
      </c>
      <c r="C6" s="20">
        <f t="shared" ref="C6:W6" si="3">C7</f>
        <v>193461</v>
      </c>
      <c r="D6" s="20">
        <f t="shared" si="3"/>
        <v>47</v>
      </c>
      <c r="E6" s="20">
        <f t="shared" si="3"/>
        <v>1</v>
      </c>
      <c r="F6" s="20">
        <f t="shared" si="3"/>
        <v>0</v>
      </c>
      <c r="G6" s="20">
        <f t="shared" si="3"/>
        <v>0</v>
      </c>
      <c r="H6" s="20" t="str">
        <f t="shared" si="3"/>
        <v>山梨県　市川三郷町</v>
      </c>
      <c r="I6" s="20" t="str">
        <f t="shared" si="3"/>
        <v>法非適用</v>
      </c>
      <c r="J6" s="20" t="str">
        <f t="shared" si="3"/>
        <v>水道事業</v>
      </c>
      <c r="K6" s="20" t="str">
        <f t="shared" si="3"/>
        <v>簡易水道事業</v>
      </c>
      <c r="L6" s="20" t="str">
        <f t="shared" si="3"/>
        <v>D2</v>
      </c>
      <c r="M6" s="20" t="str">
        <f t="shared" si="3"/>
        <v>非設置</v>
      </c>
      <c r="N6" s="21" t="str">
        <f t="shared" si="3"/>
        <v>-</v>
      </c>
      <c r="O6" s="21" t="str">
        <f t="shared" si="3"/>
        <v>該当数値なし</v>
      </c>
      <c r="P6" s="21">
        <f t="shared" si="3"/>
        <v>43.99</v>
      </c>
      <c r="Q6" s="21">
        <f t="shared" si="3"/>
        <v>1760</v>
      </c>
      <c r="R6" s="21">
        <f t="shared" si="3"/>
        <v>14976</v>
      </c>
      <c r="S6" s="21">
        <f t="shared" si="3"/>
        <v>75.180000000000007</v>
      </c>
      <c r="T6" s="21">
        <f t="shared" si="3"/>
        <v>199.2</v>
      </c>
      <c r="U6" s="21">
        <f t="shared" si="3"/>
        <v>6536</v>
      </c>
      <c r="V6" s="21">
        <f t="shared" si="3"/>
        <v>5.01</v>
      </c>
      <c r="W6" s="21">
        <f t="shared" si="3"/>
        <v>1304.5899999999999</v>
      </c>
      <c r="X6" s="22">
        <f>IF(X7="",NA(),X7)</f>
        <v>52.41</v>
      </c>
      <c r="Y6" s="22">
        <f t="shared" ref="Y6:AG6" si="4">IF(Y7="",NA(),Y7)</f>
        <v>50.88</v>
      </c>
      <c r="Z6" s="22">
        <f t="shared" si="4"/>
        <v>52.31</v>
      </c>
      <c r="AA6" s="22">
        <f t="shared" si="4"/>
        <v>49.8</v>
      </c>
      <c r="AB6" s="22">
        <f t="shared" si="4"/>
        <v>52.23</v>
      </c>
      <c r="AC6" s="22">
        <f t="shared" si="4"/>
        <v>75.010000000000005</v>
      </c>
      <c r="AD6" s="22">
        <f t="shared" si="4"/>
        <v>72.760000000000005</v>
      </c>
      <c r="AE6" s="22">
        <f t="shared" si="4"/>
        <v>82.57</v>
      </c>
      <c r="AF6" s="22">
        <f t="shared" si="4"/>
        <v>81.17</v>
      </c>
      <c r="AG6" s="22">
        <f t="shared" si="4"/>
        <v>76.28</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1613.23</v>
      </c>
      <c r="BF6" s="22">
        <f t="shared" ref="BF6:BN6" si="7">IF(BF7="",NA(),BF7)</f>
        <v>1556.1</v>
      </c>
      <c r="BG6" s="22">
        <f t="shared" si="7"/>
        <v>1436.08</v>
      </c>
      <c r="BH6" s="22">
        <f t="shared" si="7"/>
        <v>1367.43</v>
      </c>
      <c r="BI6" s="22">
        <f t="shared" si="7"/>
        <v>1262.8399999999999</v>
      </c>
      <c r="BJ6" s="22">
        <f t="shared" si="7"/>
        <v>1168.7</v>
      </c>
      <c r="BK6" s="22">
        <f t="shared" si="7"/>
        <v>1245.46</v>
      </c>
      <c r="BL6" s="22">
        <f t="shared" si="7"/>
        <v>834.1</v>
      </c>
      <c r="BM6" s="22">
        <f t="shared" si="7"/>
        <v>853.42</v>
      </c>
      <c r="BN6" s="22">
        <f t="shared" si="7"/>
        <v>906.61</v>
      </c>
      <c r="BO6" s="21" t="str">
        <f>IF(BO7="","",IF(BO7="-","【-】","【"&amp;SUBSTITUTE(TEXT(BO7,"#,##0.00"),"-","△")&amp;"】"))</f>
        <v>【982.48】</v>
      </c>
      <c r="BP6" s="22">
        <f>IF(BP7="",NA(),BP7)</f>
        <v>42.12</v>
      </c>
      <c r="BQ6" s="22">
        <f t="shared" ref="BQ6:BY6" si="8">IF(BQ7="",NA(),BQ7)</f>
        <v>40.869999999999997</v>
      </c>
      <c r="BR6" s="22">
        <f t="shared" si="8"/>
        <v>41.5</v>
      </c>
      <c r="BS6" s="22">
        <f t="shared" si="8"/>
        <v>39.46</v>
      </c>
      <c r="BT6" s="22">
        <f t="shared" si="8"/>
        <v>38.71</v>
      </c>
      <c r="BU6" s="22">
        <f t="shared" si="8"/>
        <v>53.59</v>
      </c>
      <c r="BV6" s="22">
        <f t="shared" si="8"/>
        <v>51.08</v>
      </c>
      <c r="BW6" s="22">
        <f t="shared" si="8"/>
        <v>64.44</v>
      </c>
      <c r="BX6" s="22">
        <f t="shared" si="8"/>
        <v>60.53</v>
      </c>
      <c r="BY6" s="22">
        <f t="shared" si="8"/>
        <v>56.38</v>
      </c>
      <c r="BZ6" s="21" t="str">
        <f>IF(BZ7="","",IF(BZ7="-","【-】","【"&amp;SUBSTITUTE(TEXT(BZ7,"#,##0.00"),"-","△")&amp;"】"))</f>
        <v>【50.61】</v>
      </c>
      <c r="CA6" s="22">
        <f>IF(CA7="",NA(),CA7)</f>
        <v>239.56</v>
      </c>
      <c r="CB6" s="22">
        <f t="shared" ref="CB6:CJ6" si="9">IF(CB7="",NA(),CB7)</f>
        <v>249.63</v>
      </c>
      <c r="CC6" s="22">
        <f t="shared" si="9"/>
        <v>248.52</v>
      </c>
      <c r="CD6" s="22">
        <f t="shared" si="9"/>
        <v>263.2</v>
      </c>
      <c r="CE6" s="22">
        <f t="shared" si="9"/>
        <v>269.04000000000002</v>
      </c>
      <c r="CF6" s="22">
        <f t="shared" si="9"/>
        <v>259.79000000000002</v>
      </c>
      <c r="CG6" s="22">
        <f t="shared" si="9"/>
        <v>262.13</v>
      </c>
      <c r="CH6" s="22">
        <f t="shared" si="9"/>
        <v>197.14</v>
      </c>
      <c r="CI6" s="22">
        <f t="shared" si="9"/>
        <v>210.72</v>
      </c>
      <c r="CJ6" s="22">
        <f t="shared" si="9"/>
        <v>227.71</v>
      </c>
      <c r="CK6" s="21" t="str">
        <f>IF(CK7="","",IF(CK7="-","【-】","【"&amp;SUBSTITUTE(TEXT(CK7,"#,##0.00"),"-","△")&amp;"】"))</f>
        <v>【320.83】</v>
      </c>
      <c r="CL6" s="22">
        <f>IF(CL7="",NA(),CL7)</f>
        <v>44.16</v>
      </c>
      <c r="CM6" s="22">
        <f t="shared" ref="CM6:CU6" si="10">IF(CM7="",NA(),CM7)</f>
        <v>44.28</v>
      </c>
      <c r="CN6" s="22">
        <f t="shared" si="10"/>
        <v>43.26</v>
      </c>
      <c r="CO6" s="22">
        <f t="shared" si="10"/>
        <v>41.63</v>
      </c>
      <c r="CP6" s="22">
        <f t="shared" si="10"/>
        <v>42.23</v>
      </c>
      <c r="CQ6" s="22">
        <f t="shared" si="10"/>
        <v>56.41</v>
      </c>
      <c r="CR6" s="22">
        <f t="shared" si="10"/>
        <v>54.9</v>
      </c>
      <c r="CS6" s="22">
        <f t="shared" si="10"/>
        <v>55.7</v>
      </c>
      <c r="CT6" s="22">
        <f t="shared" si="10"/>
        <v>54.87</v>
      </c>
      <c r="CU6" s="22">
        <f t="shared" si="10"/>
        <v>54.82</v>
      </c>
      <c r="CV6" s="21" t="str">
        <f>IF(CV7="","",IF(CV7="-","【-】","【"&amp;SUBSTITUTE(TEXT(CV7,"#,##0.00"),"-","△")&amp;"】"))</f>
        <v>【56.15】</v>
      </c>
      <c r="CW6" s="22">
        <f>IF(CW7="",NA(),CW7)</f>
        <v>79.23</v>
      </c>
      <c r="CX6" s="22">
        <f t="shared" ref="CX6:DF6" si="11">IF(CX7="",NA(),CX7)</f>
        <v>76.11</v>
      </c>
      <c r="CY6" s="22">
        <f t="shared" si="11"/>
        <v>79.27</v>
      </c>
      <c r="CZ6" s="22">
        <f t="shared" si="11"/>
        <v>80.2</v>
      </c>
      <c r="DA6" s="22">
        <f t="shared" si="11"/>
        <v>78.88</v>
      </c>
      <c r="DB6" s="22">
        <f t="shared" si="11"/>
        <v>75.12</v>
      </c>
      <c r="DC6" s="22">
        <f t="shared" si="11"/>
        <v>74.27</v>
      </c>
      <c r="DD6" s="22">
        <f t="shared" si="11"/>
        <v>71.81</v>
      </c>
      <c r="DE6" s="22">
        <f t="shared" si="11"/>
        <v>71.819999999999993</v>
      </c>
      <c r="DF6" s="22">
        <f t="shared" si="11"/>
        <v>71.010000000000005</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2">
        <f t="shared" ref="EE6:EM6" si="14">IF(EE7="",NA(),EE7)</f>
        <v>0.25</v>
      </c>
      <c r="EF6" s="22">
        <f t="shared" si="14"/>
        <v>0.12</v>
      </c>
      <c r="EG6" s="22">
        <f t="shared" si="14"/>
        <v>0.45</v>
      </c>
      <c r="EH6" s="21">
        <f t="shared" si="14"/>
        <v>0</v>
      </c>
      <c r="EI6" s="22">
        <f t="shared" si="14"/>
        <v>0.65</v>
      </c>
      <c r="EJ6" s="22">
        <f t="shared" si="14"/>
        <v>0.52</v>
      </c>
      <c r="EK6" s="22">
        <f t="shared" si="14"/>
        <v>1.48</v>
      </c>
      <c r="EL6" s="22">
        <f t="shared" si="14"/>
        <v>0.45</v>
      </c>
      <c r="EM6" s="22">
        <f t="shared" si="14"/>
        <v>0.35</v>
      </c>
      <c r="EN6" s="21" t="str">
        <f>IF(EN7="","",IF(EN7="-","【-】","【"&amp;SUBSTITUTE(TEXT(EN7,"#,##0.00"),"-","△")&amp;"】"))</f>
        <v>【0.52】</v>
      </c>
    </row>
    <row r="7" spans="1:144" s="23" customFormat="1">
      <c r="A7" s="15"/>
      <c r="B7" s="24">
        <v>2022</v>
      </c>
      <c r="C7" s="24">
        <v>193461</v>
      </c>
      <c r="D7" s="24">
        <v>47</v>
      </c>
      <c r="E7" s="24">
        <v>1</v>
      </c>
      <c r="F7" s="24">
        <v>0</v>
      </c>
      <c r="G7" s="24">
        <v>0</v>
      </c>
      <c r="H7" s="24" t="s">
        <v>96</v>
      </c>
      <c r="I7" s="24" t="s">
        <v>97</v>
      </c>
      <c r="J7" s="24" t="s">
        <v>98</v>
      </c>
      <c r="K7" s="24" t="s">
        <v>99</v>
      </c>
      <c r="L7" s="24" t="s">
        <v>100</v>
      </c>
      <c r="M7" s="24" t="s">
        <v>101</v>
      </c>
      <c r="N7" s="25" t="s">
        <v>102</v>
      </c>
      <c r="O7" s="25" t="s">
        <v>103</v>
      </c>
      <c r="P7" s="25">
        <v>43.99</v>
      </c>
      <c r="Q7" s="25">
        <v>1760</v>
      </c>
      <c r="R7" s="25">
        <v>14976</v>
      </c>
      <c r="S7" s="25">
        <v>75.180000000000007</v>
      </c>
      <c r="T7" s="25">
        <v>199.2</v>
      </c>
      <c r="U7" s="25">
        <v>6536</v>
      </c>
      <c r="V7" s="25">
        <v>5.01</v>
      </c>
      <c r="W7" s="25">
        <v>1304.5899999999999</v>
      </c>
      <c r="X7" s="25">
        <v>52.41</v>
      </c>
      <c r="Y7" s="25">
        <v>50.88</v>
      </c>
      <c r="Z7" s="25">
        <v>52.31</v>
      </c>
      <c r="AA7" s="25">
        <v>49.8</v>
      </c>
      <c r="AB7" s="25">
        <v>52.23</v>
      </c>
      <c r="AC7" s="25">
        <v>75.010000000000005</v>
      </c>
      <c r="AD7" s="25">
        <v>72.760000000000005</v>
      </c>
      <c r="AE7" s="25">
        <v>82.57</v>
      </c>
      <c r="AF7" s="25">
        <v>81.17</v>
      </c>
      <c r="AG7" s="25">
        <v>76.28</v>
      </c>
      <c r="AH7" s="25">
        <v>73</v>
      </c>
      <c r="AI7" s="25"/>
      <c r="AJ7" s="25"/>
      <c r="AK7" s="25"/>
      <c r="AL7" s="25"/>
      <c r="AM7" s="25"/>
      <c r="AN7" s="25"/>
      <c r="AO7" s="25"/>
      <c r="AP7" s="25"/>
      <c r="AQ7" s="25"/>
      <c r="AR7" s="25"/>
      <c r="AS7" s="25"/>
      <c r="AT7" s="25"/>
      <c r="AU7" s="25"/>
      <c r="AV7" s="25"/>
      <c r="AW7" s="25"/>
      <c r="AX7" s="25"/>
      <c r="AY7" s="25"/>
      <c r="AZ7" s="25"/>
      <c r="BA7" s="25"/>
      <c r="BB7" s="25"/>
      <c r="BC7" s="25"/>
      <c r="BD7" s="25"/>
      <c r="BE7" s="25">
        <v>1613.23</v>
      </c>
      <c r="BF7" s="25">
        <v>1556.1</v>
      </c>
      <c r="BG7" s="25">
        <v>1436.08</v>
      </c>
      <c r="BH7" s="25">
        <v>1367.43</v>
      </c>
      <c r="BI7" s="25">
        <v>1262.8399999999999</v>
      </c>
      <c r="BJ7" s="25">
        <v>1168.7</v>
      </c>
      <c r="BK7" s="25">
        <v>1245.46</v>
      </c>
      <c r="BL7" s="25">
        <v>834.1</v>
      </c>
      <c r="BM7" s="25">
        <v>853.42</v>
      </c>
      <c r="BN7" s="25">
        <v>906.61</v>
      </c>
      <c r="BO7" s="25">
        <v>982.48</v>
      </c>
      <c r="BP7" s="25">
        <v>42.12</v>
      </c>
      <c r="BQ7" s="25">
        <v>40.869999999999997</v>
      </c>
      <c r="BR7" s="25">
        <v>41.5</v>
      </c>
      <c r="BS7" s="25">
        <v>39.46</v>
      </c>
      <c r="BT7" s="25">
        <v>38.71</v>
      </c>
      <c r="BU7" s="25">
        <v>53.59</v>
      </c>
      <c r="BV7" s="25">
        <v>51.08</v>
      </c>
      <c r="BW7" s="25">
        <v>64.44</v>
      </c>
      <c r="BX7" s="25">
        <v>60.53</v>
      </c>
      <c r="BY7" s="25">
        <v>56.38</v>
      </c>
      <c r="BZ7" s="25">
        <v>50.61</v>
      </c>
      <c r="CA7" s="25">
        <v>239.56</v>
      </c>
      <c r="CB7" s="25">
        <v>249.63</v>
      </c>
      <c r="CC7" s="25">
        <v>248.52</v>
      </c>
      <c r="CD7" s="25">
        <v>263.2</v>
      </c>
      <c r="CE7" s="25">
        <v>269.04000000000002</v>
      </c>
      <c r="CF7" s="25">
        <v>259.79000000000002</v>
      </c>
      <c r="CG7" s="25">
        <v>262.13</v>
      </c>
      <c r="CH7" s="25">
        <v>197.14</v>
      </c>
      <c r="CI7" s="25">
        <v>210.72</v>
      </c>
      <c r="CJ7" s="25">
        <v>227.71</v>
      </c>
      <c r="CK7" s="25">
        <v>320.83</v>
      </c>
      <c r="CL7" s="25">
        <v>44.16</v>
      </c>
      <c r="CM7" s="25">
        <v>44.28</v>
      </c>
      <c r="CN7" s="25">
        <v>43.26</v>
      </c>
      <c r="CO7" s="25">
        <v>41.63</v>
      </c>
      <c r="CP7" s="25">
        <v>42.23</v>
      </c>
      <c r="CQ7" s="25">
        <v>56.41</v>
      </c>
      <c r="CR7" s="25">
        <v>54.9</v>
      </c>
      <c r="CS7" s="25">
        <v>55.7</v>
      </c>
      <c r="CT7" s="25">
        <v>54.87</v>
      </c>
      <c r="CU7" s="25">
        <v>54.82</v>
      </c>
      <c r="CV7" s="25">
        <v>56.15</v>
      </c>
      <c r="CW7" s="25">
        <v>79.23</v>
      </c>
      <c r="CX7" s="25">
        <v>76.11</v>
      </c>
      <c r="CY7" s="25">
        <v>79.27</v>
      </c>
      <c r="CZ7" s="25">
        <v>80.2</v>
      </c>
      <c r="DA7" s="25">
        <v>78.88</v>
      </c>
      <c r="DB7" s="25">
        <v>75.12</v>
      </c>
      <c r="DC7" s="25">
        <v>74.27</v>
      </c>
      <c r="DD7" s="25">
        <v>71.81</v>
      </c>
      <c r="DE7" s="25">
        <v>71.819999999999993</v>
      </c>
      <c r="DF7" s="25">
        <v>71.010000000000005</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0.25</v>
      </c>
      <c r="EF7" s="25">
        <v>0.12</v>
      </c>
      <c r="EG7" s="25">
        <v>0.45</v>
      </c>
      <c r="EH7" s="25">
        <v>0</v>
      </c>
      <c r="EI7" s="25">
        <v>0.65</v>
      </c>
      <c r="EJ7" s="25">
        <v>0.52</v>
      </c>
      <c r="EK7" s="25">
        <v>1.48</v>
      </c>
      <c r="EL7" s="25">
        <v>0.45</v>
      </c>
      <c r="EM7" s="25">
        <v>0.35</v>
      </c>
      <c r="EN7" s="25">
        <v>0.52</v>
      </c>
    </row>
    <row r="8" spans="1:14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7" t="s">
        <v>47</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c r="B11">
        <v>4</v>
      </c>
      <c r="C11">
        <v>3</v>
      </c>
      <c r="D11">
        <v>2</v>
      </c>
      <c r="E11">
        <v>1</v>
      </c>
      <c r="F11">
        <v>0</v>
      </c>
      <c r="G11" t="s">
        <v>109</v>
      </c>
    </row>
    <row r="12" spans="1:144">
      <c r="B12">
        <v>1</v>
      </c>
      <c r="C12">
        <v>1</v>
      </c>
      <c r="D12">
        <v>2</v>
      </c>
      <c r="E12">
        <v>3</v>
      </c>
      <c r="F12">
        <v>4</v>
      </c>
      <c r="G12" t="s">
        <v>110</v>
      </c>
    </row>
    <row r="13" spans="1:144">
      <c r="B13" t="s">
        <v>111</v>
      </c>
      <c r="C13" t="s">
        <v>112</v>
      </c>
      <c r="D13" t="s">
        <v>112</v>
      </c>
      <c r="E13" t="s">
        <v>113</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IMPCA223013a</cp:lastModifiedBy>
  <dcterms:created xsi:type="dcterms:W3CDTF">2023-12-05T01:05:43Z</dcterms:created>
  <dcterms:modified xsi:type="dcterms:W3CDTF">2024-02-02T07:56:57Z</dcterms:modified>
  <cp:category/>
</cp:coreProperties>
</file>