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s46a001\共有データ\03財政課\財政係\【起債担当】\令和6年度\02_その他庶務（調査・資料作成等）\20250122公営企業に係る経営比較分析表（令和５年度決算）の分析等について\"/>
    </mc:Choice>
  </mc:AlternateContent>
  <xr:revisionPtr revIDLastSave="0" documentId="8_{766AEF3F-D1A0-48AB-A62B-736BC0492343}" xr6:coauthVersionLast="47" xr6:coauthVersionMax="47" xr10:uidLastSave="{00000000-0000-0000-0000-000000000000}"/>
  <workbookProtection workbookAlgorithmName="SHA-512" workbookHashValue="pZmKeFF5UfEsW6D68/Pc+ZNgQyIKjhzDOgftHVxjP6495IzVGN2VI5bQvKF5SwLn27GRLAuWQELFnF53VxcpGQ==" workbookSaltValue="TlFFMmrQwQsZo4e3j3lJpg==" workbookSpinCount="100000" lockStructure="1"/>
  <bookViews>
    <workbookView xWindow="768" yWindow="768" windowWidth="20760" windowHeight="11088"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BB10" i="4"/>
  <c r="AT10" i="4"/>
  <c r="AL10" i="4"/>
  <c r="BB8" i="4"/>
  <c r="AT8" i="4"/>
  <c r="AL8" i="4"/>
  <c r="AD8" i="4"/>
  <c r="W8" i="4"/>
  <c r="P8" i="4"/>
  <c r="I8" i="4"/>
  <c r="B8" i="4"/>
  <c r="B6" i="4"/>
</calcChain>
</file>

<file path=xl/sharedStrings.xml><?xml version="1.0" encoding="utf-8"?>
<sst xmlns="http://schemas.openxmlformats.org/spreadsheetml/2006/main" count="233" uniqueCount="117">
  <si>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</si>
  <si>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</si>
  <si>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</si>
  <si>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</si>
  <si>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</si>
  <si>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</si>
  <si>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</si>
  <si>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</si>
  <si>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</si>
  <si>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</si>
  <si>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</si>
  <si>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</si>
  <si>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</si>
  <si>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</si>
  <si>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</si>
  <si>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</si>
  <si>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</si>
  <si>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</si>
  <si>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</si>
  <si>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</si>
  <si>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</si>
  <si>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</si>
  <si>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</si>
  <si>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</si>
  <si>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</si>
  <si>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</si>
  <si>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</si>
  <si>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</si>
  <si>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</si>
  <si>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</si>
  <si>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</si>
  <si>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</si>
  <si>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</si>
  <si>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</si>
  <si>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</si>
  <si>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</si>
  <si>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</si>
  <si>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</si>
  <si>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</si>
  <si>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</si>
  <si>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</si>
  <si>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</si>
  <si>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</si>
  <si>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</si>
  <si>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</si>
  <si>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</si>
  <si>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</si>
  <si>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</si>
  <si>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</si>
  <si>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</si>
  <si>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</si>
  <si>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</si>
  <si>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</si>
  <si>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</si>
  <si>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</si>
  <si>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</si>
  <si>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</si>
  <si>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</si>
  <si>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</si>
  <si>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</si>
  <si>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</si>
  <si>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</si>
  <si>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</si>
  <si>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</si>
  <si>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</si>
  <si>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</si>
  <si>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</si>
  <si>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</si>
  <si>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</si>
  <si>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</si>
  <si>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</si>
  <si>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</si>
  <si>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</si>
  <si>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</si>
  <si>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</si>
  <si>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</si>
  <si>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</si>
  <si>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</si>
  <si>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</si>
  <si>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</si>
  <si>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</si>
  <si>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</si>
  <si>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</si>
  <si>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</si>
  <si>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</si>
  <si>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</si>
  <si>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</si>
  <si>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</si>
  <si>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</si>
  <si>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</si>
  <si>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</si>
  <si>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</si>
  <si>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</si>
  <si>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</si>
  <si>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</si>
  <si>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</si>
  <si>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市川三郷町</t>
  </si>
  <si>
    <t>法非適用</t>
  </si>
  <si>
    <t>水道事業</t>
  </si>
  <si>
    <t>簡易水道事業</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</si>
  <si>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</si>
  <si>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</si>
  <si>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</si>
  <si>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</si>
  <si>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</si>
  <si>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</si>
  <si>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</si>
  <si>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</si>
  <si>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</si>
  <si>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</si>
  <si>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</si>
  <si>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</si>
  <si>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</si>
  <si>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</si>
  <si>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本町の簡易水道事業は、他の類似団体同様に給水人口が少なく点在する給水区域を長い管路で結ぶ不効率な施設となっている。
　①収益的収支比率は、他会計繰入金の配分割合を変更したため令和5年度は増加したものの、単年度収支は赤字であるため、今後も経営改善に向けた取組が必要である。
　④企業債残高対給水収益比率は、減少傾向にあるが、平均値と比較すると高いため、給水収益の増加が必要である。
　⑤料金回収率は、ほぼ横ばい状態で類似団体に比べて低く、依然として給水原価と供給単価の乖離が大きく厳しい財政状況となっているため、計画的な料金改定が必要である。
　⑥給水原価は、費用削減による総費用の減少により、若干減少した状況である。
　⑦施設利用率は、年末や夏季の水需要が増える期間とそれ以外の期間で一日の最大給水量に大きな差があるため、全国平均を下回っている状況である。
　⑧有収率は、老朽化した配水管からの漏水等が管路更新等により改善されたため、若干増加した状況である。</t>
    <rPh sb="70" eb="73">
      <t>タカイケイ</t>
    </rPh>
    <rPh sb="73" eb="76">
      <t>クリイレキン</t>
    </rPh>
    <rPh sb="77" eb="79">
      <t>ハイブン</t>
    </rPh>
    <rPh sb="79" eb="81">
      <t>ワリアイ</t>
    </rPh>
    <rPh sb="82" eb="84">
      <t>ヘンコウ</t>
    </rPh>
    <rPh sb="102" eb="105">
      <t>タンネンド</t>
    </rPh>
    <rPh sb="105" eb="107">
      <t>シュウシ</t>
    </rPh>
    <rPh sb="108" eb="110">
      <t>アカジ</t>
    </rPh>
    <rPh sb="116" eb="118">
      <t>コンゴ</t>
    </rPh>
    <rPh sb="139" eb="142">
      <t>キギョウサイ</t>
    </rPh>
    <rPh sb="142" eb="144">
      <t>ザンダカ</t>
    </rPh>
    <rPh sb="144" eb="145">
      <t>タイ</t>
    </rPh>
    <rPh sb="145" eb="147">
      <t>キュウスイ</t>
    </rPh>
    <rPh sb="147" eb="149">
      <t>シュウエキ</t>
    </rPh>
    <rPh sb="149" eb="151">
      <t>ヒリツ</t>
    </rPh>
    <rPh sb="153" eb="157">
      <t>ゲンショウケイコウ</t>
    </rPh>
    <rPh sb="162" eb="165">
      <t>ヘイキンチ</t>
    </rPh>
    <rPh sb="166" eb="168">
      <t>ヒカク</t>
    </rPh>
    <rPh sb="171" eb="172">
      <t>タカ</t>
    </rPh>
    <rPh sb="280" eb="284">
      <t>ヒヨウサクゲン</t>
    </rPh>
    <rPh sb="287" eb="290">
      <t>ソウヒヨウ</t>
    </rPh>
    <rPh sb="291" eb="293">
      <t>ゲンショウ</t>
    </rPh>
    <rPh sb="297" eb="299">
      <t>ジャッカン</t>
    </rPh>
    <rPh sb="299" eb="301">
      <t>ゲンショウ</t>
    </rPh>
    <rPh sb="303" eb="305">
      <t>ジョウキョウ</t>
    </rPh>
    <rPh sb="387" eb="390">
      <t>ロウキュウカ</t>
    </rPh>
    <rPh sb="392" eb="395">
      <t>ハイスイカン</t>
    </rPh>
    <rPh sb="402" eb="407">
      <t>カンロコウシントウ</t>
    </rPh>
    <rPh sb="410" eb="412">
      <t>カイゼン</t>
    </rPh>
    <rPh sb="418" eb="420">
      <t>ジャッカン</t>
    </rPh>
    <rPh sb="420" eb="422">
      <t>ゾウカ</t>
    </rPh>
    <rPh sb="424" eb="426">
      <t>ジョウキョウ</t>
    </rPh>
    <phoneticPr fontId="4"/>
  </si>
  <si>
    <t>　本町の簡易水道施設は、建設から40年以上が経過しており、施設・管路共に老朽化が進行している上、水道事業債残高は類似団体に比べ依然高い水準で料金収入も少ないため、更新工事が困難な状況である。
　③管路更新率は、老朽化した配水管の管路更新を行ったため、若干増加した状況である。</t>
    <rPh sb="105" eb="108">
      <t>ロウキュウカ</t>
    </rPh>
    <rPh sb="110" eb="113">
      <t>ハイスイカン</t>
    </rPh>
    <rPh sb="114" eb="118">
      <t>カンロコウシン</t>
    </rPh>
    <rPh sb="119" eb="120">
      <t>オコナ</t>
    </rPh>
    <rPh sb="125" eb="127">
      <t>ジャッカン</t>
    </rPh>
    <rPh sb="127" eb="129">
      <t>ゾウカ</t>
    </rPh>
    <rPh sb="131" eb="133">
      <t>ジョウキョウ</t>
    </rPh>
    <phoneticPr fontId="4"/>
  </si>
  <si>
    <t>　取水施設、浄水施設、配水管、送水管いずれも老朽化が進んでいる施設が多い現状である。しかしながら、人口減少により料金収入も減少傾向であり、施設の機能診断等を実施し更新計画を作成することにより効率性の良い計画的な更新を進めていく必要がある。
　また、更新計画と合わせ計画的に料金改定も必要である。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</si>
</sst>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0.25</c:v>
                </c:pt>
                <c:pt idx="1">
                  <c:v>0.12</c:v>
                </c:pt>
                <c:pt idx="2">
                  <c:v>0.45</c:v>
                </c:pt>
                <c:pt idx="3" formatCode="#,##0.00;&quot;△&quot;#,##0.00">
                  <c:v>0</c:v>
                </c:pt>
                <c:pt idx="4">
                  <c:v>0.09</c:v>
                </c:pt>
              </c:numCache>
            </c:numRef>
          </c:val>
          <c:extLst>
            <c:ext xmlns:c16="http://schemas.microsoft.com/office/drawing/2014/chart" uri="{C3380CC4-5D6E-409C-BE32-E72D297353CC}">
              <c16:uniqueId val="{00000000-4B30-4E9C-A438-5AF139E9A360}"/>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1.48</c:v>
                </c:pt>
                <c:pt idx="2">
                  <c:v>0.45</c:v>
                </c:pt>
                <c:pt idx="3">
                  <c:v>0.35</c:v>
                </c:pt>
                <c:pt idx="4">
                  <c:v>0.18</c:v>
                </c:pt>
              </c:numCache>
            </c:numRef>
          </c:val>
          <c:smooth val="0"/>
          <c:extLst>
            <c:ext xmlns:c16="http://schemas.microsoft.com/office/drawing/2014/chart" uri="{C3380CC4-5D6E-409C-BE32-E72D297353CC}">
              <c16:uniqueId val="{00000001-4B30-4E9C-A438-5AF139E9A360}"/>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44.28</c:v>
                </c:pt>
                <c:pt idx="1">
                  <c:v>43.26</c:v>
                </c:pt>
                <c:pt idx="2">
                  <c:v>41.63</c:v>
                </c:pt>
                <c:pt idx="3">
                  <c:v>42.23</c:v>
                </c:pt>
                <c:pt idx="4">
                  <c:v>40.72</c:v>
                </c:pt>
              </c:numCache>
            </c:numRef>
          </c:val>
          <c:extLst>
            <c:ext xmlns:c16="http://schemas.microsoft.com/office/drawing/2014/chart" uri="{C3380CC4-5D6E-409C-BE32-E72D297353CC}">
              <c16:uniqueId val="{00000000-0427-4C36-BF95-08A2640B5073}"/>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c:v>
                </c:pt>
                <c:pt idx="1">
                  <c:v>55.7</c:v>
                </c:pt>
                <c:pt idx="2">
                  <c:v>54.87</c:v>
                </c:pt>
                <c:pt idx="3">
                  <c:v>54.82</c:v>
                </c:pt>
                <c:pt idx="4">
                  <c:v>55</c:v>
                </c:pt>
              </c:numCache>
            </c:numRef>
          </c:val>
          <c:smooth val="0"/>
          <c:extLst>
            <c:ext xmlns:c16="http://schemas.microsoft.com/office/drawing/2014/chart" uri="{C3380CC4-5D6E-409C-BE32-E72D297353CC}">
              <c16:uniqueId val="{00000001-0427-4C36-BF95-08A2640B5073}"/>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76.11</c:v>
                </c:pt>
                <c:pt idx="1">
                  <c:v>79.27</c:v>
                </c:pt>
                <c:pt idx="2">
                  <c:v>80.2</c:v>
                </c:pt>
                <c:pt idx="3">
                  <c:v>78.88</c:v>
                </c:pt>
                <c:pt idx="4">
                  <c:v>79.61</c:v>
                </c:pt>
              </c:numCache>
            </c:numRef>
          </c:val>
          <c:extLst>
            <c:ext xmlns:c16="http://schemas.microsoft.com/office/drawing/2014/chart" uri="{C3380CC4-5D6E-409C-BE32-E72D297353CC}">
              <c16:uniqueId val="{00000000-5A44-4607-97AB-B7C968A43DA0}"/>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74.27</c:v>
                </c:pt>
                <c:pt idx="1">
                  <c:v>71.81</c:v>
                </c:pt>
                <c:pt idx="2">
                  <c:v>71.819999999999993</c:v>
                </c:pt>
                <c:pt idx="3">
                  <c:v>71.010000000000005</c:v>
                </c:pt>
                <c:pt idx="4">
                  <c:v>69.680000000000007</c:v>
                </c:pt>
              </c:numCache>
            </c:numRef>
          </c:val>
          <c:smooth val="0"/>
          <c:extLst>
            <c:ext xmlns:c16="http://schemas.microsoft.com/office/drawing/2014/chart" uri="{C3380CC4-5D6E-409C-BE32-E72D297353CC}">
              <c16:uniqueId val="{00000001-5A44-4607-97AB-B7C968A43DA0}"/>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50.88</c:v>
                </c:pt>
                <c:pt idx="1">
                  <c:v>52.31</c:v>
                </c:pt>
                <c:pt idx="2">
                  <c:v>49.8</c:v>
                </c:pt>
                <c:pt idx="3">
                  <c:v>52.23</c:v>
                </c:pt>
                <c:pt idx="4">
                  <c:v>78.02</c:v>
                </c:pt>
              </c:numCache>
            </c:numRef>
          </c:val>
          <c:extLst>
            <c:ext xmlns:c16="http://schemas.microsoft.com/office/drawing/2014/chart" uri="{C3380CC4-5D6E-409C-BE32-E72D297353CC}">
              <c16:uniqueId val="{00000000-EAA4-4294-8DF4-91D8AC038EA4}"/>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72.760000000000005</c:v>
                </c:pt>
                <c:pt idx="1">
                  <c:v>82.57</c:v>
                </c:pt>
                <c:pt idx="2">
                  <c:v>81.17</c:v>
                </c:pt>
                <c:pt idx="3">
                  <c:v>76.28</c:v>
                </c:pt>
                <c:pt idx="4">
                  <c:v>78.239999999999995</c:v>
                </c:pt>
              </c:numCache>
            </c:numRef>
          </c:val>
          <c:smooth val="0"/>
          <c:extLst>
            <c:ext xmlns:c16="http://schemas.microsoft.com/office/drawing/2014/chart" uri="{C3380CC4-5D6E-409C-BE32-E72D297353CC}">
              <c16:uniqueId val="{00000001-EAA4-4294-8DF4-91D8AC038EA4}"/>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80E-4728-AB38-6520DD87586A}"/>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80E-4728-AB38-6520DD87586A}"/>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E50-4E9C-803E-860D81EB3791}"/>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E50-4E9C-803E-860D81EB3791}"/>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A56-4A53-B876-91013BD051E6}"/>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A56-4A53-B876-91013BD051E6}"/>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F2C-4286-9476-778F0C523DD2}"/>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F2C-4286-9476-778F0C523DD2}"/>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1556.1</c:v>
                </c:pt>
                <c:pt idx="1">
                  <c:v>1436.08</c:v>
                </c:pt>
                <c:pt idx="2">
                  <c:v>1367.43</c:v>
                </c:pt>
                <c:pt idx="3">
                  <c:v>1262.8399999999999</c:v>
                </c:pt>
                <c:pt idx="4">
                  <c:v>1222.29</c:v>
                </c:pt>
              </c:numCache>
            </c:numRef>
          </c:val>
          <c:extLst>
            <c:ext xmlns:c16="http://schemas.microsoft.com/office/drawing/2014/chart" uri="{C3380CC4-5D6E-409C-BE32-E72D297353CC}">
              <c16:uniqueId val="{00000000-C5C8-48ED-BBAA-E39689202B31}"/>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1245.46</c:v>
                </c:pt>
                <c:pt idx="1">
                  <c:v>834.1</c:v>
                </c:pt>
                <c:pt idx="2">
                  <c:v>853.42</c:v>
                </c:pt>
                <c:pt idx="3">
                  <c:v>906.61</c:v>
                </c:pt>
                <c:pt idx="4">
                  <c:v>1008.49</c:v>
                </c:pt>
              </c:numCache>
            </c:numRef>
          </c:val>
          <c:smooth val="0"/>
          <c:extLst>
            <c:ext xmlns:c16="http://schemas.microsoft.com/office/drawing/2014/chart" uri="{C3380CC4-5D6E-409C-BE32-E72D297353CC}">
              <c16:uniqueId val="{00000001-C5C8-48ED-BBAA-E39689202B31}"/>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40.869999999999997</c:v>
                </c:pt>
                <c:pt idx="1">
                  <c:v>41.5</c:v>
                </c:pt>
                <c:pt idx="2">
                  <c:v>39.46</c:v>
                </c:pt>
                <c:pt idx="3">
                  <c:v>38.71</c:v>
                </c:pt>
                <c:pt idx="4">
                  <c:v>41.34</c:v>
                </c:pt>
              </c:numCache>
            </c:numRef>
          </c:val>
          <c:extLst>
            <c:ext xmlns:c16="http://schemas.microsoft.com/office/drawing/2014/chart" uri="{C3380CC4-5D6E-409C-BE32-E72D297353CC}">
              <c16:uniqueId val="{00000000-04AA-4B82-80F7-244FF2E96A56}"/>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51.08</c:v>
                </c:pt>
                <c:pt idx="1">
                  <c:v>64.44</c:v>
                </c:pt>
                <c:pt idx="2">
                  <c:v>60.53</c:v>
                </c:pt>
                <c:pt idx="3">
                  <c:v>56.38</c:v>
                </c:pt>
                <c:pt idx="4">
                  <c:v>53.79</c:v>
                </c:pt>
              </c:numCache>
            </c:numRef>
          </c:val>
          <c:smooth val="0"/>
          <c:extLst>
            <c:ext xmlns:c16="http://schemas.microsoft.com/office/drawing/2014/chart" uri="{C3380CC4-5D6E-409C-BE32-E72D297353CC}">
              <c16:uniqueId val="{00000001-04AA-4B82-80F7-244FF2E96A56}"/>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249.63</c:v>
                </c:pt>
                <c:pt idx="1">
                  <c:v>248.52</c:v>
                </c:pt>
                <c:pt idx="2">
                  <c:v>263.2</c:v>
                </c:pt>
                <c:pt idx="3">
                  <c:v>269.04000000000002</c:v>
                </c:pt>
                <c:pt idx="4">
                  <c:v>248.26</c:v>
                </c:pt>
              </c:numCache>
            </c:numRef>
          </c:val>
          <c:extLst>
            <c:ext xmlns:c16="http://schemas.microsoft.com/office/drawing/2014/chart" uri="{C3380CC4-5D6E-409C-BE32-E72D297353CC}">
              <c16:uniqueId val="{00000000-336F-4E2F-9D6A-065119172CE3}"/>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262.13</c:v>
                </c:pt>
                <c:pt idx="1">
                  <c:v>197.14</c:v>
                </c:pt>
                <c:pt idx="2">
                  <c:v>210.72</c:v>
                </c:pt>
                <c:pt idx="3">
                  <c:v>227.71</c:v>
                </c:pt>
                <c:pt idx="4">
                  <c:v>216.64</c:v>
                </c:pt>
              </c:numCache>
            </c:numRef>
          </c:val>
          <c:smooth val="0"/>
          <c:extLst>
            <c:ext xmlns:c16="http://schemas.microsoft.com/office/drawing/2014/chart" uri="{C3380CC4-5D6E-409C-BE32-E72D297353CC}">
              <c16:uniqueId val="{00000001-336F-4E2F-9D6A-065119172CE3}"/>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60" zoomScaleNormal="100" workbookViewId="0">
      <selection activeCell="BN90" sqref="BN90"/>
    </sheetView>
  </sheetViews>
  <sheetFormatPr defaultColWidth="2.6640625" defaultRowHeight="13.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30" t="str">
        <f>データ!H6</f>
        <v>山梨県　市川三郷町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2"/>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c r="A8" s="2"/>
      <c r="B8" s="35" t="str">
        <f>データ!$I$6</f>
        <v>法非適用</v>
      </c>
      <c r="C8" s="35"/>
      <c r="D8" s="35"/>
      <c r="E8" s="35"/>
      <c r="F8" s="35"/>
      <c r="G8" s="35"/>
      <c r="H8" s="35"/>
      <c r="I8" s="35" t="str">
        <f>データ!$J$6</f>
        <v>水道事業</v>
      </c>
      <c r="J8" s="35"/>
      <c r="K8" s="35"/>
      <c r="L8" s="35"/>
      <c r="M8" s="35"/>
      <c r="N8" s="35"/>
      <c r="O8" s="35"/>
      <c r="P8" s="35" t="str">
        <f>データ!$K$6</f>
        <v>簡易水道事業</v>
      </c>
      <c r="Q8" s="35"/>
      <c r="R8" s="35"/>
      <c r="S8" s="35"/>
      <c r="T8" s="35"/>
      <c r="U8" s="35"/>
      <c r="V8" s="35"/>
      <c r="W8" s="35" t="str">
        <f>データ!$L$6</f>
        <v>D2</v>
      </c>
      <c r="X8" s="35"/>
      <c r="Y8" s="35"/>
      <c r="Z8" s="35"/>
      <c r="AA8" s="35"/>
      <c r="AB8" s="35"/>
      <c r="AC8" s="35"/>
      <c r="AD8" s="35" t="str">
        <f>データ!$M$6</f>
        <v>非設置</v>
      </c>
      <c r="AE8" s="35"/>
      <c r="AF8" s="35"/>
      <c r="AG8" s="35"/>
      <c r="AH8" s="35"/>
      <c r="AI8" s="35"/>
      <c r="AJ8" s="35"/>
      <c r="AK8" s="2"/>
      <c r="AL8" s="36">
        <f>データ!$R$6</f>
        <v>14693</v>
      </c>
      <c r="AM8" s="36"/>
      <c r="AN8" s="36"/>
      <c r="AO8" s="36"/>
      <c r="AP8" s="36"/>
      <c r="AQ8" s="36"/>
      <c r="AR8" s="36"/>
      <c r="AS8" s="36"/>
      <c r="AT8" s="37">
        <f>データ!$S$6</f>
        <v>75.180000000000007</v>
      </c>
      <c r="AU8" s="37"/>
      <c r="AV8" s="37"/>
      <c r="AW8" s="37"/>
      <c r="AX8" s="37"/>
      <c r="AY8" s="37"/>
      <c r="AZ8" s="37"/>
      <c r="BA8" s="37"/>
      <c r="BB8" s="37">
        <f>データ!$T$6</f>
        <v>195.44</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2"/>
      <c r="AE9" s="2"/>
      <c r="AF9" s="2"/>
      <c r="AG9" s="2"/>
      <c r="AH9" s="3"/>
      <c r="AI9" s="2"/>
      <c r="AJ9" s="2"/>
      <c r="AK9" s="2"/>
      <c r="AL9" s="31" t="s">
        <v>16</v>
      </c>
      <c r="AM9" s="31"/>
      <c r="AN9" s="31"/>
      <c r="AO9" s="31"/>
      <c r="AP9" s="31"/>
      <c r="AQ9" s="31"/>
      <c r="AR9" s="31"/>
      <c r="AS9" s="31"/>
      <c r="AT9" s="31" t="s">
        <v>17</v>
      </c>
      <c r="AU9" s="31"/>
      <c r="AV9" s="31"/>
      <c r="AW9" s="31"/>
      <c r="AX9" s="31"/>
      <c r="AY9" s="31"/>
      <c r="AZ9" s="31"/>
      <c r="BA9" s="31"/>
      <c r="BB9" s="31" t="s">
        <v>18</v>
      </c>
      <c r="BC9" s="31"/>
      <c r="BD9" s="31"/>
      <c r="BE9" s="31"/>
      <c r="BF9" s="31"/>
      <c r="BG9" s="31"/>
      <c r="BH9" s="31"/>
      <c r="BI9" s="31"/>
      <c r="BJ9" s="3"/>
      <c r="BK9" s="3"/>
      <c r="BL9" s="42" t="s">
        <v>19</v>
      </c>
      <c r="BM9" s="43"/>
      <c r="BN9" s="44" t="s">
        <v>20</v>
      </c>
      <c r="BO9" s="44"/>
      <c r="BP9" s="44"/>
      <c r="BQ9" s="44"/>
      <c r="BR9" s="44"/>
      <c r="BS9" s="44"/>
      <c r="BT9" s="44"/>
      <c r="BU9" s="44"/>
      <c r="BV9" s="44"/>
      <c r="BW9" s="44"/>
      <c r="BX9" s="44"/>
      <c r="BY9" s="45"/>
    </row>
    <row r="10" spans="1:78" ht="18.75" customHeight="1">
      <c r="A10" s="2"/>
      <c r="B10" s="37" t="str">
        <f>データ!$N$6</f>
        <v>-</v>
      </c>
      <c r="C10" s="37"/>
      <c r="D10" s="37"/>
      <c r="E10" s="37"/>
      <c r="F10" s="37"/>
      <c r="G10" s="37"/>
      <c r="H10" s="37"/>
      <c r="I10" s="37" t="str">
        <f>データ!$O$6</f>
        <v>該当数値なし</v>
      </c>
      <c r="J10" s="37"/>
      <c r="K10" s="37"/>
      <c r="L10" s="37"/>
      <c r="M10" s="37"/>
      <c r="N10" s="37"/>
      <c r="O10" s="37"/>
      <c r="P10" s="37">
        <f>データ!$P$6</f>
        <v>43.84</v>
      </c>
      <c r="Q10" s="37"/>
      <c r="R10" s="37"/>
      <c r="S10" s="37"/>
      <c r="T10" s="37"/>
      <c r="U10" s="37"/>
      <c r="V10" s="37"/>
      <c r="W10" s="36">
        <f>データ!$Q$6</f>
        <v>1760</v>
      </c>
      <c r="X10" s="36"/>
      <c r="Y10" s="36"/>
      <c r="Z10" s="36"/>
      <c r="AA10" s="36"/>
      <c r="AB10" s="36"/>
      <c r="AC10" s="36"/>
      <c r="AD10" s="2"/>
      <c r="AE10" s="2"/>
      <c r="AF10" s="2"/>
      <c r="AG10" s="2"/>
      <c r="AH10" s="2"/>
      <c r="AI10" s="2"/>
      <c r="AJ10" s="2"/>
      <c r="AK10" s="2"/>
      <c r="AL10" s="36">
        <f>データ!$U$6</f>
        <v>6388</v>
      </c>
      <c r="AM10" s="36"/>
      <c r="AN10" s="36"/>
      <c r="AO10" s="36"/>
      <c r="AP10" s="36"/>
      <c r="AQ10" s="36"/>
      <c r="AR10" s="36"/>
      <c r="AS10" s="36"/>
      <c r="AT10" s="37">
        <f>データ!$V$6</f>
        <v>5.01</v>
      </c>
      <c r="AU10" s="37"/>
      <c r="AV10" s="37"/>
      <c r="AW10" s="37"/>
      <c r="AX10" s="37"/>
      <c r="AY10" s="37"/>
      <c r="AZ10" s="37"/>
      <c r="BA10" s="37"/>
      <c r="BB10" s="37">
        <f>データ!$W$6</f>
        <v>1275.05</v>
      </c>
      <c r="BC10" s="37"/>
      <c r="BD10" s="37"/>
      <c r="BE10" s="37"/>
      <c r="BF10" s="37"/>
      <c r="BG10" s="37"/>
      <c r="BH10" s="37"/>
      <c r="BI10" s="37"/>
      <c r="BJ10" s="2"/>
      <c r="BK10" s="2"/>
      <c r="BL10" s="52" t="s">
        <v>21</v>
      </c>
      <c r="BM10" s="53"/>
      <c r="BN10" s="54" t="s">
        <v>22</v>
      </c>
      <c r="BO10" s="54"/>
      <c r="BP10" s="54"/>
      <c r="BQ10" s="54"/>
      <c r="BR10" s="54"/>
      <c r="BS10" s="54"/>
      <c r="BT10" s="54"/>
      <c r="BU10" s="54"/>
      <c r="BV10" s="54"/>
      <c r="BW10" s="54"/>
      <c r="BX10" s="54"/>
      <c r="BY10" s="5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6" t="s">
        <v>114</v>
      </c>
      <c r="BM16" s="47"/>
      <c r="BN16" s="47"/>
      <c r="BO16" s="47"/>
      <c r="BP16" s="47"/>
      <c r="BQ16" s="47"/>
      <c r="BR16" s="47"/>
      <c r="BS16" s="47"/>
      <c r="BT16" s="47"/>
      <c r="BU16" s="47"/>
      <c r="BV16" s="47"/>
      <c r="BW16" s="47"/>
      <c r="BX16" s="47"/>
      <c r="BY16" s="47"/>
      <c r="BZ16" s="48"/>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6"/>
      <c r="BM17" s="47"/>
      <c r="BN17" s="47"/>
      <c r="BO17" s="47"/>
      <c r="BP17" s="47"/>
      <c r="BQ17" s="47"/>
      <c r="BR17" s="47"/>
      <c r="BS17" s="47"/>
      <c r="BT17" s="47"/>
      <c r="BU17" s="47"/>
      <c r="BV17" s="47"/>
      <c r="BW17" s="47"/>
      <c r="BX17" s="47"/>
      <c r="BY17" s="47"/>
      <c r="BZ17" s="48"/>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6"/>
      <c r="BM18" s="47"/>
      <c r="BN18" s="47"/>
      <c r="BO18" s="47"/>
      <c r="BP18" s="47"/>
      <c r="BQ18" s="47"/>
      <c r="BR18" s="47"/>
      <c r="BS18" s="47"/>
      <c r="BT18" s="47"/>
      <c r="BU18" s="47"/>
      <c r="BV18" s="47"/>
      <c r="BW18" s="47"/>
      <c r="BX18" s="47"/>
      <c r="BY18" s="47"/>
      <c r="BZ18" s="48"/>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6"/>
      <c r="BM19" s="47"/>
      <c r="BN19" s="47"/>
      <c r="BO19" s="47"/>
      <c r="BP19" s="47"/>
      <c r="BQ19" s="47"/>
      <c r="BR19" s="47"/>
      <c r="BS19" s="47"/>
      <c r="BT19" s="47"/>
      <c r="BU19" s="47"/>
      <c r="BV19" s="47"/>
      <c r="BW19" s="47"/>
      <c r="BX19" s="47"/>
      <c r="BY19" s="47"/>
      <c r="BZ19" s="48"/>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6"/>
      <c r="BM20" s="47"/>
      <c r="BN20" s="47"/>
      <c r="BO20" s="47"/>
      <c r="BP20" s="47"/>
      <c r="BQ20" s="47"/>
      <c r="BR20" s="47"/>
      <c r="BS20" s="47"/>
      <c r="BT20" s="47"/>
      <c r="BU20" s="47"/>
      <c r="BV20" s="47"/>
      <c r="BW20" s="47"/>
      <c r="BX20" s="47"/>
      <c r="BY20" s="47"/>
      <c r="BZ20" s="48"/>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6"/>
      <c r="BM21" s="47"/>
      <c r="BN21" s="47"/>
      <c r="BO21" s="47"/>
      <c r="BP21" s="47"/>
      <c r="BQ21" s="47"/>
      <c r="BR21" s="47"/>
      <c r="BS21" s="47"/>
      <c r="BT21" s="47"/>
      <c r="BU21" s="47"/>
      <c r="BV21" s="47"/>
      <c r="BW21" s="47"/>
      <c r="BX21" s="47"/>
      <c r="BY21" s="47"/>
      <c r="BZ21" s="48"/>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6"/>
      <c r="BM22" s="47"/>
      <c r="BN22" s="47"/>
      <c r="BO22" s="47"/>
      <c r="BP22" s="47"/>
      <c r="BQ22" s="47"/>
      <c r="BR22" s="47"/>
      <c r="BS22" s="47"/>
      <c r="BT22" s="47"/>
      <c r="BU22" s="47"/>
      <c r="BV22" s="47"/>
      <c r="BW22" s="47"/>
      <c r="BX22" s="47"/>
      <c r="BY22" s="47"/>
      <c r="BZ22" s="48"/>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6"/>
      <c r="BM23" s="47"/>
      <c r="BN23" s="47"/>
      <c r="BO23" s="47"/>
      <c r="BP23" s="47"/>
      <c r="BQ23" s="47"/>
      <c r="BR23" s="47"/>
      <c r="BS23" s="47"/>
      <c r="BT23" s="47"/>
      <c r="BU23" s="47"/>
      <c r="BV23" s="47"/>
      <c r="BW23" s="47"/>
      <c r="BX23" s="47"/>
      <c r="BY23" s="47"/>
      <c r="BZ23" s="48"/>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6"/>
      <c r="BM24" s="47"/>
      <c r="BN24" s="47"/>
      <c r="BO24" s="47"/>
      <c r="BP24" s="47"/>
      <c r="BQ24" s="47"/>
      <c r="BR24" s="47"/>
      <c r="BS24" s="47"/>
      <c r="BT24" s="47"/>
      <c r="BU24" s="47"/>
      <c r="BV24" s="47"/>
      <c r="BW24" s="47"/>
      <c r="BX24" s="47"/>
      <c r="BY24" s="47"/>
      <c r="BZ24" s="48"/>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6"/>
      <c r="BM25" s="47"/>
      <c r="BN25" s="47"/>
      <c r="BO25" s="47"/>
      <c r="BP25" s="47"/>
      <c r="BQ25" s="47"/>
      <c r="BR25" s="47"/>
      <c r="BS25" s="47"/>
      <c r="BT25" s="47"/>
      <c r="BU25" s="47"/>
      <c r="BV25" s="47"/>
      <c r="BW25" s="47"/>
      <c r="BX25" s="47"/>
      <c r="BY25" s="47"/>
      <c r="BZ25" s="48"/>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6"/>
      <c r="BM26" s="47"/>
      <c r="BN26" s="47"/>
      <c r="BO26" s="47"/>
      <c r="BP26" s="47"/>
      <c r="BQ26" s="47"/>
      <c r="BR26" s="47"/>
      <c r="BS26" s="47"/>
      <c r="BT26" s="47"/>
      <c r="BU26" s="47"/>
      <c r="BV26" s="47"/>
      <c r="BW26" s="47"/>
      <c r="BX26" s="47"/>
      <c r="BY26" s="47"/>
      <c r="BZ26" s="48"/>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6"/>
      <c r="BM27" s="47"/>
      <c r="BN27" s="47"/>
      <c r="BO27" s="47"/>
      <c r="BP27" s="47"/>
      <c r="BQ27" s="47"/>
      <c r="BR27" s="47"/>
      <c r="BS27" s="47"/>
      <c r="BT27" s="47"/>
      <c r="BU27" s="47"/>
      <c r="BV27" s="47"/>
      <c r="BW27" s="47"/>
      <c r="BX27" s="47"/>
      <c r="BY27" s="47"/>
      <c r="BZ27" s="48"/>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6"/>
      <c r="BM28" s="47"/>
      <c r="BN28" s="47"/>
      <c r="BO28" s="47"/>
      <c r="BP28" s="47"/>
      <c r="BQ28" s="47"/>
      <c r="BR28" s="47"/>
      <c r="BS28" s="47"/>
      <c r="BT28" s="47"/>
      <c r="BU28" s="47"/>
      <c r="BV28" s="47"/>
      <c r="BW28" s="47"/>
      <c r="BX28" s="47"/>
      <c r="BY28" s="47"/>
      <c r="BZ28" s="48"/>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6"/>
      <c r="BM29" s="47"/>
      <c r="BN29" s="47"/>
      <c r="BO29" s="47"/>
      <c r="BP29" s="47"/>
      <c r="BQ29" s="47"/>
      <c r="BR29" s="47"/>
      <c r="BS29" s="47"/>
      <c r="BT29" s="47"/>
      <c r="BU29" s="47"/>
      <c r="BV29" s="47"/>
      <c r="BW29" s="47"/>
      <c r="BX29" s="47"/>
      <c r="BY29" s="47"/>
      <c r="BZ29" s="48"/>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6"/>
      <c r="BM30" s="47"/>
      <c r="BN30" s="47"/>
      <c r="BO30" s="47"/>
      <c r="BP30" s="47"/>
      <c r="BQ30" s="47"/>
      <c r="BR30" s="47"/>
      <c r="BS30" s="47"/>
      <c r="BT30" s="47"/>
      <c r="BU30" s="47"/>
      <c r="BV30" s="47"/>
      <c r="BW30" s="47"/>
      <c r="BX30" s="47"/>
      <c r="BY30" s="47"/>
      <c r="BZ30" s="48"/>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6"/>
      <c r="BM31" s="47"/>
      <c r="BN31" s="47"/>
      <c r="BO31" s="47"/>
      <c r="BP31" s="47"/>
      <c r="BQ31" s="47"/>
      <c r="BR31" s="47"/>
      <c r="BS31" s="47"/>
      <c r="BT31" s="47"/>
      <c r="BU31" s="47"/>
      <c r="BV31" s="47"/>
      <c r="BW31" s="47"/>
      <c r="BX31" s="47"/>
      <c r="BY31" s="47"/>
      <c r="BZ31" s="48"/>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6"/>
      <c r="BM32" s="47"/>
      <c r="BN32" s="47"/>
      <c r="BO32" s="47"/>
      <c r="BP32" s="47"/>
      <c r="BQ32" s="47"/>
      <c r="BR32" s="47"/>
      <c r="BS32" s="47"/>
      <c r="BT32" s="47"/>
      <c r="BU32" s="47"/>
      <c r="BV32" s="47"/>
      <c r="BW32" s="47"/>
      <c r="BX32" s="47"/>
      <c r="BY32" s="47"/>
      <c r="BZ32" s="48"/>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6"/>
      <c r="BM33" s="47"/>
      <c r="BN33" s="47"/>
      <c r="BO33" s="47"/>
      <c r="BP33" s="47"/>
      <c r="BQ33" s="47"/>
      <c r="BR33" s="47"/>
      <c r="BS33" s="47"/>
      <c r="BT33" s="47"/>
      <c r="BU33" s="47"/>
      <c r="BV33" s="47"/>
      <c r="BW33" s="47"/>
      <c r="BX33" s="47"/>
      <c r="BY33" s="47"/>
      <c r="BZ33" s="48"/>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6"/>
      <c r="BM34" s="47"/>
      <c r="BN34" s="47"/>
      <c r="BO34" s="47"/>
      <c r="BP34" s="47"/>
      <c r="BQ34" s="47"/>
      <c r="BR34" s="47"/>
      <c r="BS34" s="47"/>
      <c r="BT34" s="47"/>
      <c r="BU34" s="47"/>
      <c r="BV34" s="47"/>
      <c r="BW34" s="47"/>
      <c r="BX34" s="47"/>
      <c r="BY34" s="47"/>
      <c r="BZ34" s="48"/>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6"/>
      <c r="BM35" s="47"/>
      <c r="BN35" s="47"/>
      <c r="BO35" s="47"/>
      <c r="BP35" s="47"/>
      <c r="BQ35" s="47"/>
      <c r="BR35" s="47"/>
      <c r="BS35" s="47"/>
      <c r="BT35" s="47"/>
      <c r="BU35" s="47"/>
      <c r="BV35" s="47"/>
      <c r="BW35" s="47"/>
      <c r="BX35" s="47"/>
      <c r="BY35" s="47"/>
      <c r="BZ35" s="48"/>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6"/>
      <c r="BM36" s="47"/>
      <c r="BN36" s="47"/>
      <c r="BO36" s="47"/>
      <c r="BP36" s="47"/>
      <c r="BQ36" s="47"/>
      <c r="BR36" s="47"/>
      <c r="BS36" s="47"/>
      <c r="BT36" s="47"/>
      <c r="BU36" s="47"/>
      <c r="BV36" s="47"/>
      <c r="BW36" s="47"/>
      <c r="BX36" s="47"/>
      <c r="BY36" s="47"/>
      <c r="BZ36" s="48"/>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6"/>
      <c r="BM37" s="47"/>
      <c r="BN37" s="47"/>
      <c r="BO37" s="47"/>
      <c r="BP37" s="47"/>
      <c r="BQ37" s="47"/>
      <c r="BR37" s="47"/>
      <c r="BS37" s="47"/>
      <c r="BT37" s="47"/>
      <c r="BU37" s="47"/>
      <c r="BV37" s="47"/>
      <c r="BW37" s="47"/>
      <c r="BX37" s="47"/>
      <c r="BY37" s="47"/>
      <c r="BZ37" s="48"/>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6"/>
      <c r="BM38" s="47"/>
      <c r="BN38" s="47"/>
      <c r="BO38" s="47"/>
      <c r="BP38" s="47"/>
      <c r="BQ38" s="47"/>
      <c r="BR38" s="47"/>
      <c r="BS38" s="47"/>
      <c r="BT38" s="47"/>
      <c r="BU38" s="47"/>
      <c r="BV38" s="47"/>
      <c r="BW38" s="47"/>
      <c r="BX38" s="47"/>
      <c r="BY38" s="47"/>
      <c r="BZ38" s="48"/>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6"/>
      <c r="BM39" s="47"/>
      <c r="BN39" s="47"/>
      <c r="BO39" s="47"/>
      <c r="BP39" s="47"/>
      <c r="BQ39" s="47"/>
      <c r="BR39" s="47"/>
      <c r="BS39" s="47"/>
      <c r="BT39" s="47"/>
      <c r="BU39" s="47"/>
      <c r="BV39" s="47"/>
      <c r="BW39" s="47"/>
      <c r="BX39" s="47"/>
      <c r="BY39" s="47"/>
      <c r="BZ39" s="48"/>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6"/>
      <c r="BM40" s="47"/>
      <c r="BN40" s="47"/>
      <c r="BO40" s="47"/>
      <c r="BP40" s="47"/>
      <c r="BQ40" s="47"/>
      <c r="BR40" s="47"/>
      <c r="BS40" s="47"/>
      <c r="BT40" s="47"/>
      <c r="BU40" s="47"/>
      <c r="BV40" s="47"/>
      <c r="BW40" s="47"/>
      <c r="BX40" s="47"/>
      <c r="BY40" s="47"/>
      <c r="BZ40" s="48"/>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6"/>
      <c r="BM41" s="47"/>
      <c r="BN41" s="47"/>
      <c r="BO41" s="47"/>
      <c r="BP41" s="47"/>
      <c r="BQ41" s="47"/>
      <c r="BR41" s="47"/>
      <c r="BS41" s="47"/>
      <c r="BT41" s="47"/>
      <c r="BU41" s="47"/>
      <c r="BV41" s="47"/>
      <c r="BW41" s="47"/>
      <c r="BX41" s="47"/>
      <c r="BY41" s="47"/>
      <c r="BZ41" s="48"/>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6"/>
      <c r="BM42" s="47"/>
      <c r="BN42" s="47"/>
      <c r="BO42" s="47"/>
      <c r="BP42" s="47"/>
      <c r="BQ42" s="47"/>
      <c r="BR42" s="47"/>
      <c r="BS42" s="47"/>
      <c r="BT42" s="47"/>
      <c r="BU42" s="47"/>
      <c r="BV42" s="47"/>
      <c r="BW42" s="47"/>
      <c r="BX42" s="47"/>
      <c r="BY42" s="47"/>
      <c r="BZ42" s="48"/>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6"/>
      <c r="BM43" s="47"/>
      <c r="BN43" s="47"/>
      <c r="BO43" s="47"/>
      <c r="BP43" s="47"/>
      <c r="BQ43" s="47"/>
      <c r="BR43" s="47"/>
      <c r="BS43" s="47"/>
      <c r="BT43" s="47"/>
      <c r="BU43" s="47"/>
      <c r="BV43" s="47"/>
      <c r="BW43" s="47"/>
      <c r="BX43" s="47"/>
      <c r="BY43" s="47"/>
      <c r="BZ43" s="48"/>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9"/>
      <c r="BM44" s="50"/>
      <c r="BN44" s="50"/>
      <c r="BO44" s="50"/>
      <c r="BP44" s="50"/>
      <c r="BQ44" s="50"/>
      <c r="BR44" s="50"/>
      <c r="BS44" s="50"/>
      <c r="BT44" s="50"/>
      <c r="BU44" s="50"/>
      <c r="BV44" s="50"/>
      <c r="BW44" s="50"/>
      <c r="BX44" s="50"/>
      <c r="BY44" s="50"/>
      <c r="BZ44" s="51"/>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4" t="s">
        <v>26</v>
      </c>
      <c r="BM45" s="65"/>
      <c r="BN45" s="65"/>
      <c r="BO45" s="65"/>
      <c r="BP45" s="65"/>
      <c r="BQ45" s="65"/>
      <c r="BR45" s="65"/>
      <c r="BS45" s="65"/>
      <c r="BT45" s="65"/>
      <c r="BU45" s="65"/>
      <c r="BV45" s="65"/>
      <c r="BW45" s="65"/>
      <c r="BX45" s="65"/>
      <c r="BY45" s="65"/>
      <c r="BZ45" s="66"/>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7"/>
      <c r="BM46" s="68"/>
      <c r="BN46" s="68"/>
      <c r="BO46" s="68"/>
      <c r="BP46" s="68"/>
      <c r="BQ46" s="68"/>
      <c r="BR46" s="68"/>
      <c r="BS46" s="68"/>
      <c r="BT46" s="68"/>
      <c r="BU46" s="68"/>
      <c r="BV46" s="68"/>
      <c r="BW46" s="68"/>
      <c r="BX46" s="68"/>
      <c r="BY46" s="68"/>
      <c r="BZ46" s="69"/>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6" t="s">
        <v>115</v>
      </c>
      <c r="BM47" s="47"/>
      <c r="BN47" s="47"/>
      <c r="BO47" s="47"/>
      <c r="BP47" s="47"/>
      <c r="BQ47" s="47"/>
      <c r="BR47" s="47"/>
      <c r="BS47" s="47"/>
      <c r="BT47" s="47"/>
      <c r="BU47" s="47"/>
      <c r="BV47" s="47"/>
      <c r="BW47" s="47"/>
      <c r="BX47" s="47"/>
      <c r="BY47" s="47"/>
      <c r="BZ47" s="48"/>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6"/>
      <c r="BM48" s="47"/>
      <c r="BN48" s="47"/>
      <c r="BO48" s="47"/>
      <c r="BP48" s="47"/>
      <c r="BQ48" s="47"/>
      <c r="BR48" s="47"/>
      <c r="BS48" s="47"/>
      <c r="BT48" s="47"/>
      <c r="BU48" s="47"/>
      <c r="BV48" s="47"/>
      <c r="BW48" s="47"/>
      <c r="BX48" s="47"/>
      <c r="BY48" s="47"/>
      <c r="BZ48" s="48"/>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6"/>
      <c r="BM49" s="47"/>
      <c r="BN49" s="47"/>
      <c r="BO49" s="47"/>
      <c r="BP49" s="47"/>
      <c r="BQ49" s="47"/>
      <c r="BR49" s="47"/>
      <c r="BS49" s="47"/>
      <c r="BT49" s="47"/>
      <c r="BU49" s="47"/>
      <c r="BV49" s="47"/>
      <c r="BW49" s="47"/>
      <c r="BX49" s="47"/>
      <c r="BY49" s="47"/>
      <c r="BZ49" s="48"/>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6"/>
      <c r="BM50" s="47"/>
      <c r="BN50" s="47"/>
      <c r="BO50" s="47"/>
      <c r="BP50" s="47"/>
      <c r="BQ50" s="47"/>
      <c r="BR50" s="47"/>
      <c r="BS50" s="47"/>
      <c r="BT50" s="47"/>
      <c r="BU50" s="47"/>
      <c r="BV50" s="47"/>
      <c r="BW50" s="47"/>
      <c r="BX50" s="47"/>
      <c r="BY50" s="47"/>
      <c r="BZ50" s="48"/>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6"/>
      <c r="BM51" s="47"/>
      <c r="BN51" s="47"/>
      <c r="BO51" s="47"/>
      <c r="BP51" s="47"/>
      <c r="BQ51" s="47"/>
      <c r="BR51" s="47"/>
      <c r="BS51" s="47"/>
      <c r="BT51" s="47"/>
      <c r="BU51" s="47"/>
      <c r="BV51" s="47"/>
      <c r="BW51" s="47"/>
      <c r="BX51" s="47"/>
      <c r="BY51" s="47"/>
      <c r="BZ51" s="48"/>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6"/>
      <c r="BM52" s="47"/>
      <c r="BN52" s="47"/>
      <c r="BO52" s="47"/>
      <c r="BP52" s="47"/>
      <c r="BQ52" s="47"/>
      <c r="BR52" s="47"/>
      <c r="BS52" s="47"/>
      <c r="BT52" s="47"/>
      <c r="BU52" s="47"/>
      <c r="BV52" s="47"/>
      <c r="BW52" s="47"/>
      <c r="BX52" s="47"/>
      <c r="BY52" s="47"/>
      <c r="BZ52" s="48"/>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6"/>
      <c r="BM53" s="47"/>
      <c r="BN53" s="47"/>
      <c r="BO53" s="47"/>
      <c r="BP53" s="47"/>
      <c r="BQ53" s="47"/>
      <c r="BR53" s="47"/>
      <c r="BS53" s="47"/>
      <c r="BT53" s="47"/>
      <c r="BU53" s="47"/>
      <c r="BV53" s="47"/>
      <c r="BW53" s="47"/>
      <c r="BX53" s="47"/>
      <c r="BY53" s="47"/>
      <c r="BZ53" s="48"/>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6"/>
      <c r="BM54" s="47"/>
      <c r="BN54" s="47"/>
      <c r="BO54" s="47"/>
      <c r="BP54" s="47"/>
      <c r="BQ54" s="47"/>
      <c r="BR54" s="47"/>
      <c r="BS54" s="47"/>
      <c r="BT54" s="47"/>
      <c r="BU54" s="47"/>
      <c r="BV54" s="47"/>
      <c r="BW54" s="47"/>
      <c r="BX54" s="47"/>
      <c r="BY54" s="47"/>
      <c r="BZ54" s="48"/>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6"/>
      <c r="BM55" s="47"/>
      <c r="BN55" s="47"/>
      <c r="BO55" s="47"/>
      <c r="BP55" s="47"/>
      <c r="BQ55" s="47"/>
      <c r="BR55" s="47"/>
      <c r="BS55" s="47"/>
      <c r="BT55" s="47"/>
      <c r="BU55" s="47"/>
      <c r="BV55" s="47"/>
      <c r="BW55" s="47"/>
      <c r="BX55" s="47"/>
      <c r="BY55" s="47"/>
      <c r="BZ55" s="48"/>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6"/>
      <c r="BM56" s="47"/>
      <c r="BN56" s="47"/>
      <c r="BO56" s="47"/>
      <c r="BP56" s="47"/>
      <c r="BQ56" s="47"/>
      <c r="BR56" s="47"/>
      <c r="BS56" s="47"/>
      <c r="BT56" s="47"/>
      <c r="BU56" s="47"/>
      <c r="BV56" s="47"/>
      <c r="BW56" s="47"/>
      <c r="BX56" s="47"/>
      <c r="BY56" s="47"/>
      <c r="BZ56" s="48"/>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6"/>
      <c r="BM57" s="47"/>
      <c r="BN57" s="47"/>
      <c r="BO57" s="47"/>
      <c r="BP57" s="47"/>
      <c r="BQ57" s="47"/>
      <c r="BR57" s="47"/>
      <c r="BS57" s="47"/>
      <c r="BT57" s="47"/>
      <c r="BU57" s="47"/>
      <c r="BV57" s="47"/>
      <c r="BW57" s="47"/>
      <c r="BX57" s="47"/>
      <c r="BY57" s="47"/>
      <c r="BZ57" s="48"/>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6"/>
      <c r="BM58" s="47"/>
      <c r="BN58" s="47"/>
      <c r="BO58" s="47"/>
      <c r="BP58" s="47"/>
      <c r="BQ58" s="47"/>
      <c r="BR58" s="47"/>
      <c r="BS58" s="47"/>
      <c r="BT58" s="47"/>
      <c r="BU58" s="47"/>
      <c r="BV58" s="47"/>
      <c r="BW58" s="47"/>
      <c r="BX58" s="47"/>
      <c r="BY58" s="47"/>
      <c r="BZ58" s="48"/>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6"/>
      <c r="BM59" s="47"/>
      <c r="BN59" s="47"/>
      <c r="BO59" s="47"/>
      <c r="BP59" s="47"/>
      <c r="BQ59" s="47"/>
      <c r="BR59" s="47"/>
      <c r="BS59" s="47"/>
      <c r="BT59" s="47"/>
      <c r="BU59" s="47"/>
      <c r="BV59" s="47"/>
      <c r="BW59" s="47"/>
      <c r="BX59" s="47"/>
      <c r="BY59" s="47"/>
      <c r="BZ59" s="48"/>
    </row>
    <row r="60" spans="1:78" ht="13.5" customHeight="1">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46"/>
      <c r="BM60" s="47"/>
      <c r="BN60" s="47"/>
      <c r="BO60" s="47"/>
      <c r="BP60" s="47"/>
      <c r="BQ60" s="47"/>
      <c r="BR60" s="47"/>
      <c r="BS60" s="47"/>
      <c r="BT60" s="47"/>
      <c r="BU60" s="47"/>
      <c r="BV60" s="47"/>
      <c r="BW60" s="47"/>
      <c r="BX60" s="47"/>
      <c r="BY60" s="47"/>
      <c r="BZ60" s="48"/>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46"/>
      <c r="BM61" s="47"/>
      <c r="BN61" s="47"/>
      <c r="BO61" s="47"/>
      <c r="BP61" s="47"/>
      <c r="BQ61" s="47"/>
      <c r="BR61" s="47"/>
      <c r="BS61" s="47"/>
      <c r="BT61" s="47"/>
      <c r="BU61" s="47"/>
      <c r="BV61" s="47"/>
      <c r="BW61" s="47"/>
      <c r="BX61" s="47"/>
      <c r="BY61" s="47"/>
      <c r="BZ61" s="48"/>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6"/>
      <c r="BM62" s="47"/>
      <c r="BN62" s="47"/>
      <c r="BO62" s="47"/>
      <c r="BP62" s="47"/>
      <c r="BQ62" s="47"/>
      <c r="BR62" s="47"/>
      <c r="BS62" s="47"/>
      <c r="BT62" s="47"/>
      <c r="BU62" s="47"/>
      <c r="BV62" s="47"/>
      <c r="BW62" s="47"/>
      <c r="BX62" s="47"/>
      <c r="BY62" s="47"/>
      <c r="BZ62" s="48"/>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9"/>
      <c r="BM63" s="50"/>
      <c r="BN63" s="50"/>
      <c r="BO63" s="50"/>
      <c r="BP63" s="50"/>
      <c r="BQ63" s="50"/>
      <c r="BR63" s="50"/>
      <c r="BS63" s="50"/>
      <c r="BT63" s="50"/>
      <c r="BU63" s="50"/>
      <c r="BV63" s="50"/>
      <c r="BW63" s="50"/>
      <c r="BX63" s="50"/>
      <c r="BY63" s="50"/>
      <c r="BZ63" s="51"/>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4" t="s">
        <v>28</v>
      </c>
      <c r="BM64" s="65"/>
      <c r="BN64" s="65"/>
      <c r="BO64" s="65"/>
      <c r="BP64" s="65"/>
      <c r="BQ64" s="65"/>
      <c r="BR64" s="65"/>
      <c r="BS64" s="65"/>
      <c r="BT64" s="65"/>
      <c r="BU64" s="65"/>
      <c r="BV64" s="65"/>
      <c r="BW64" s="65"/>
      <c r="BX64" s="65"/>
      <c r="BY64" s="65"/>
      <c r="BZ64" s="66"/>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7"/>
      <c r="BM65" s="68"/>
      <c r="BN65" s="68"/>
      <c r="BO65" s="68"/>
      <c r="BP65" s="68"/>
      <c r="BQ65" s="68"/>
      <c r="BR65" s="68"/>
      <c r="BS65" s="68"/>
      <c r="BT65" s="68"/>
      <c r="BU65" s="68"/>
      <c r="BV65" s="68"/>
      <c r="BW65" s="68"/>
      <c r="BX65" s="68"/>
      <c r="BY65" s="68"/>
      <c r="BZ65" s="69"/>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6" t="s">
        <v>116</v>
      </c>
      <c r="BM66" s="47"/>
      <c r="BN66" s="47"/>
      <c r="BO66" s="47"/>
      <c r="BP66" s="47"/>
      <c r="BQ66" s="47"/>
      <c r="BR66" s="47"/>
      <c r="BS66" s="47"/>
      <c r="BT66" s="47"/>
      <c r="BU66" s="47"/>
      <c r="BV66" s="47"/>
      <c r="BW66" s="47"/>
      <c r="BX66" s="47"/>
      <c r="BY66" s="47"/>
      <c r="BZ66" s="48"/>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6"/>
      <c r="BM67" s="47"/>
      <c r="BN67" s="47"/>
      <c r="BO67" s="47"/>
      <c r="BP67" s="47"/>
      <c r="BQ67" s="47"/>
      <c r="BR67" s="47"/>
      <c r="BS67" s="47"/>
      <c r="BT67" s="47"/>
      <c r="BU67" s="47"/>
      <c r="BV67" s="47"/>
      <c r="BW67" s="47"/>
      <c r="BX67" s="47"/>
      <c r="BY67" s="47"/>
      <c r="BZ67" s="48"/>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6"/>
      <c r="BM68" s="47"/>
      <c r="BN68" s="47"/>
      <c r="BO68" s="47"/>
      <c r="BP68" s="47"/>
      <c r="BQ68" s="47"/>
      <c r="BR68" s="47"/>
      <c r="BS68" s="47"/>
      <c r="BT68" s="47"/>
      <c r="BU68" s="47"/>
      <c r="BV68" s="47"/>
      <c r="BW68" s="47"/>
      <c r="BX68" s="47"/>
      <c r="BY68" s="47"/>
      <c r="BZ68" s="48"/>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6"/>
      <c r="BM69" s="47"/>
      <c r="BN69" s="47"/>
      <c r="BO69" s="47"/>
      <c r="BP69" s="47"/>
      <c r="BQ69" s="47"/>
      <c r="BR69" s="47"/>
      <c r="BS69" s="47"/>
      <c r="BT69" s="47"/>
      <c r="BU69" s="47"/>
      <c r="BV69" s="47"/>
      <c r="BW69" s="47"/>
      <c r="BX69" s="47"/>
      <c r="BY69" s="47"/>
      <c r="BZ69" s="48"/>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6"/>
      <c r="BM70" s="47"/>
      <c r="BN70" s="47"/>
      <c r="BO70" s="47"/>
      <c r="BP70" s="47"/>
      <c r="BQ70" s="47"/>
      <c r="BR70" s="47"/>
      <c r="BS70" s="47"/>
      <c r="BT70" s="47"/>
      <c r="BU70" s="47"/>
      <c r="BV70" s="47"/>
      <c r="BW70" s="47"/>
      <c r="BX70" s="47"/>
      <c r="BY70" s="47"/>
      <c r="BZ70" s="48"/>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6"/>
      <c r="BM71" s="47"/>
      <c r="BN71" s="47"/>
      <c r="BO71" s="47"/>
      <c r="BP71" s="47"/>
      <c r="BQ71" s="47"/>
      <c r="BR71" s="47"/>
      <c r="BS71" s="47"/>
      <c r="BT71" s="47"/>
      <c r="BU71" s="47"/>
      <c r="BV71" s="47"/>
      <c r="BW71" s="47"/>
      <c r="BX71" s="47"/>
      <c r="BY71" s="47"/>
      <c r="BZ71" s="48"/>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6"/>
      <c r="BM72" s="47"/>
      <c r="BN72" s="47"/>
      <c r="BO72" s="47"/>
      <c r="BP72" s="47"/>
      <c r="BQ72" s="47"/>
      <c r="BR72" s="47"/>
      <c r="BS72" s="47"/>
      <c r="BT72" s="47"/>
      <c r="BU72" s="47"/>
      <c r="BV72" s="47"/>
      <c r="BW72" s="47"/>
      <c r="BX72" s="47"/>
      <c r="BY72" s="47"/>
      <c r="BZ72" s="48"/>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6"/>
      <c r="BM73" s="47"/>
      <c r="BN73" s="47"/>
      <c r="BO73" s="47"/>
      <c r="BP73" s="47"/>
      <c r="BQ73" s="47"/>
      <c r="BR73" s="47"/>
      <c r="BS73" s="47"/>
      <c r="BT73" s="47"/>
      <c r="BU73" s="47"/>
      <c r="BV73" s="47"/>
      <c r="BW73" s="47"/>
      <c r="BX73" s="47"/>
      <c r="BY73" s="47"/>
      <c r="BZ73" s="48"/>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6"/>
      <c r="BM74" s="47"/>
      <c r="BN74" s="47"/>
      <c r="BO74" s="47"/>
      <c r="BP74" s="47"/>
      <c r="BQ74" s="47"/>
      <c r="BR74" s="47"/>
      <c r="BS74" s="47"/>
      <c r="BT74" s="47"/>
      <c r="BU74" s="47"/>
      <c r="BV74" s="47"/>
      <c r="BW74" s="47"/>
      <c r="BX74" s="47"/>
      <c r="BY74" s="47"/>
      <c r="BZ74" s="48"/>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6"/>
      <c r="BM75" s="47"/>
      <c r="BN75" s="47"/>
      <c r="BO75" s="47"/>
      <c r="BP75" s="47"/>
      <c r="BQ75" s="47"/>
      <c r="BR75" s="47"/>
      <c r="BS75" s="47"/>
      <c r="BT75" s="47"/>
      <c r="BU75" s="47"/>
      <c r="BV75" s="47"/>
      <c r="BW75" s="47"/>
      <c r="BX75" s="47"/>
      <c r="BY75" s="47"/>
      <c r="BZ75" s="48"/>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6"/>
      <c r="BM76" s="47"/>
      <c r="BN76" s="47"/>
      <c r="BO76" s="47"/>
      <c r="BP76" s="47"/>
      <c r="BQ76" s="47"/>
      <c r="BR76" s="47"/>
      <c r="BS76" s="47"/>
      <c r="BT76" s="47"/>
      <c r="BU76" s="47"/>
      <c r="BV76" s="47"/>
      <c r="BW76" s="47"/>
      <c r="BX76" s="47"/>
      <c r="BY76" s="47"/>
      <c r="BZ76" s="48"/>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6"/>
      <c r="BM77" s="47"/>
      <c r="BN77" s="47"/>
      <c r="BO77" s="47"/>
      <c r="BP77" s="47"/>
      <c r="BQ77" s="47"/>
      <c r="BR77" s="47"/>
      <c r="BS77" s="47"/>
      <c r="BT77" s="47"/>
      <c r="BU77" s="47"/>
      <c r="BV77" s="47"/>
      <c r="BW77" s="47"/>
      <c r="BX77" s="47"/>
      <c r="BY77" s="47"/>
      <c r="BZ77" s="48"/>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6"/>
      <c r="BM78" s="47"/>
      <c r="BN78" s="47"/>
      <c r="BO78" s="47"/>
      <c r="BP78" s="47"/>
      <c r="BQ78" s="47"/>
      <c r="BR78" s="47"/>
      <c r="BS78" s="47"/>
      <c r="BT78" s="47"/>
      <c r="BU78" s="47"/>
      <c r="BV78" s="47"/>
      <c r="BW78" s="47"/>
      <c r="BX78" s="47"/>
      <c r="BY78" s="47"/>
      <c r="BZ78" s="48"/>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6"/>
      <c r="BM79" s="47"/>
      <c r="BN79" s="47"/>
      <c r="BO79" s="47"/>
      <c r="BP79" s="47"/>
      <c r="BQ79" s="47"/>
      <c r="BR79" s="47"/>
      <c r="BS79" s="47"/>
      <c r="BT79" s="47"/>
      <c r="BU79" s="47"/>
      <c r="BV79" s="47"/>
      <c r="BW79" s="47"/>
      <c r="BX79" s="47"/>
      <c r="BY79" s="47"/>
      <c r="BZ79" s="48"/>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6"/>
      <c r="BM80" s="47"/>
      <c r="BN80" s="47"/>
      <c r="BO80" s="47"/>
      <c r="BP80" s="47"/>
      <c r="BQ80" s="47"/>
      <c r="BR80" s="47"/>
      <c r="BS80" s="47"/>
      <c r="BT80" s="47"/>
      <c r="BU80" s="47"/>
      <c r="BV80" s="47"/>
      <c r="BW80" s="47"/>
      <c r="BX80" s="47"/>
      <c r="BY80" s="47"/>
      <c r="BZ80" s="48"/>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6"/>
      <c r="BM81" s="47"/>
      <c r="BN81" s="47"/>
      <c r="BO81" s="47"/>
      <c r="BP81" s="47"/>
      <c r="BQ81" s="47"/>
      <c r="BR81" s="47"/>
      <c r="BS81" s="47"/>
      <c r="BT81" s="47"/>
      <c r="BU81" s="47"/>
      <c r="BV81" s="47"/>
      <c r="BW81" s="47"/>
      <c r="BX81" s="47"/>
      <c r="BY81" s="47"/>
      <c r="BZ81" s="48"/>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9"/>
      <c r="BM82" s="50"/>
      <c r="BN82" s="50"/>
      <c r="BO82" s="50"/>
      <c r="BP82" s="50"/>
      <c r="BQ82" s="50"/>
      <c r="BR82" s="50"/>
      <c r="BS82" s="50"/>
      <c r="BT82" s="50"/>
      <c r="BU82" s="50"/>
      <c r="BV82" s="50"/>
      <c r="BW82" s="50"/>
      <c r="BX82" s="50"/>
      <c r="BY82" s="50"/>
      <c r="BZ82" s="51"/>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【76.13】</v>
      </c>
      <c r="F85" s="13" t="s">
        <v>41</v>
      </c>
      <c r="G85" s="13" t="s">
        <v>41</v>
      </c>
      <c r="H85" s="13" t="str">
        <f>データ!BO6</f>
        <v>【1,045.20】</v>
      </c>
      <c r="I85" s="13" t="str">
        <f>データ!BZ6</f>
        <v>【49.51】</v>
      </c>
      <c r="J85" s="13" t="str">
        <f>データ!CK6</f>
        <v>【317.14】</v>
      </c>
      <c r="K85" s="13" t="str">
        <f>データ!CV6</f>
        <v>【55.00】</v>
      </c>
      <c r="L85" s="13" t="str">
        <f>データ!DG6</f>
        <v>【69.82】</v>
      </c>
      <c r="M85" s="13" t="s">
        <v>42</v>
      </c>
      <c r="N85" s="13" t="s">
        <v>42</v>
      </c>
      <c r="O85" s="13" t="str">
        <f>データ!EN6</f>
        <v>【0.40】</v>
      </c>
    </row>
  </sheetData>
  <sheetProtection algorithmName="SHA-512" hashValue="Xo1W3MYaOIhkFhjAf9Gim2vhKIQpqpoKPqzVSk8j4tiGxqvnkIG3L2MX1mUIo6L2OgLY16g0oF92hY94Y2kPeA==" saltValue="A/7R5E85ptl+YIs0ZqZ0P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cols>
    <col min="2" max="144" width="11.88671875" customWidth="1"/>
  </cols>
  <sheetData>
    <row r="1" spans="1:144">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45</v>
      </c>
      <c r="B3" s="16" t="s">
        <v>46</v>
      </c>
      <c r="C3" s="16" t="s">
        <v>47</v>
      </c>
      <c r="D3" s="16" t="s">
        <v>48</v>
      </c>
      <c r="E3" s="16" t="s">
        <v>49</v>
      </c>
      <c r="F3" s="16" t="s">
        <v>50</v>
      </c>
      <c r="G3" s="16" t="s">
        <v>51</v>
      </c>
      <c r="H3" s="71" t="s">
        <v>52</v>
      </c>
      <c r="I3" s="72"/>
      <c r="J3" s="72"/>
      <c r="K3" s="72"/>
      <c r="L3" s="72"/>
      <c r="M3" s="72"/>
      <c r="N3" s="72"/>
      <c r="O3" s="72"/>
      <c r="P3" s="72"/>
      <c r="Q3" s="72"/>
      <c r="R3" s="72"/>
      <c r="S3" s="72"/>
      <c r="T3" s="72"/>
      <c r="U3" s="72"/>
      <c r="V3" s="72"/>
      <c r="W3" s="73"/>
      <c r="X3" s="77" t="s">
        <v>53</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54</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c r="A4" s="15" t="s">
        <v>55</v>
      </c>
      <c r="B4" s="17"/>
      <c r="C4" s="17"/>
      <c r="D4" s="17"/>
      <c r="E4" s="17"/>
      <c r="F4" s="17"/>
      <c r="G4" s="17"/>
      <c r="H4" s="74"/>
      <c r="I4" s="75"/>
      <c r="J4" s="75"/>
      <c r="K4" s="75"/>
      <c r="L4" s="75"/>
      <c r="M4" s="75"/>
      <c r="N4" s="75"/>
      <c r="O4" s="75"/>
      <c r="P4" s="75"/>
      <c r="Q4" s="75"/>
      <c r="R4" s="75"/>
      <c r="S4" s="75"/>
      <c r="T4" s="75"/>
      <c r="U4" s="75"/>
      <c r="V4" s="75"/>
      <c r="W4" s="76"/>
      <c r="X4" s="70" t="s">
        <v>56</v>
      </c>
      <c r="Y4" s="70"/>
      <c r="Z4" s="70"/>
      <c r="AA4" s="70"/>
      <c r="AB4" s="70"/>
      <c r="AC4" s="70"/>
      <c r="AD4" s="70"/>
      <c r="AE4" s="70"/>
      <c r="AF4" s="70"/>
      <c r="AG4" s="70"/>
      <c r="AH4" s="70"/>
      <c r="AI4" s="70" t="s">
        <v>57</v>
      </c>
      <c r="AJ4" s="70"/>
      <c r="AK4" s="70"/>
      <c r="AL4" s="70"/>
      <c r="AM4" s="70"/>
      <c r="AN4" s="70"/>
      <c r="AO4" s="70"/>
      <c r="AP4" s="70"/>
      <c r="AQ4" s="70"/>
      <c r="AR4" s="70"/>
      <c r="AS4" s="70"/>
      <c r="AT4" s="70" t="s">
        <v>58</v>
      </c>
      <c r="AU4" s="70"/>
      <c r="AV4" s="70"/>
      <c r="AW4" s="70"/>
      <c r="AX4" s="70"/>
      <c r="AY4" s="70"/>
      <c r="AZ4" s="70"/>
      <c r="BA4" s="70"/>
      <c r="BB4" s="70"/>
      <c r="BC4" s="70"/>
      <c r="BD4" s="70"/>
      <c r="BE4" s="70" t="s">
        <v>59</v>
      </c>
      <c r="BF4" s="70"/>
      <c r="BG4" s="70"/>
      <c r="BH4" s="70"/>
      <c r="BI4" s="70"/>
      <c r="BJ4" s="70"/>
      <c r="BK4" s="70"/>
      <c r="BL4" s="70"/>
      <c r="BM4" s="70"/>
      <c r="BN4" s="70"/>
      <c r="BO4" s="70"/>
      <c r="BP4" s="70" t="s">
        <v>60</v>
      </c>
      <c r="BQ4" s="70"/>
      <c r="BR4" s="70"/>
      <c r="BS4" s="70"/>
      <c r="BT4" s="70"/>
      <c r="BU4" s="70"/>
      <c r="BV4" s="70"/>
      <c r="BW4" s="70"/>
      <c r="BX4" s="70"/>
      <c r="BY4" s="70"/>
      <c r="BZ4" s="70"/>
      <c r="CA4" s="70" t="s">
        <v>61</v>
      </c>
      <c r="CB4" s="70"/>
      <c r="CC4" s="70"/>
      <c r="CD4" s="70"/>
      <c r="CE4" s="70"/>
      <c r="CF4" s="70"/>
      <c r="CG4" s="70"/>
      <c r="CH4" s="70"/>
      <c r="CI4" s="70"/>
      <c r="CJ4" s="70"/>
      <c r="CK4" s="70"/>
      <c r="CL4" s="70" t="s">
        <v>62</v>
      </c>
      <c r="CM4" s="70"/>
      <c r="CN4" s="70"/>
      <c r="CO4" s="70"/>
      <c r="CP4" s="70"/>
      <c r="CQ4" s="70"/>
      <c r="CR4" s="70"/>
      <c r="CS4" s="70"/>
      <c r="CT4" s="70"/>
      <c r="CU4" s="70"/>
      <c r="CV4" s="70"/>
      <c r="CW4" s="70" t="s">
        <v>63</v>
      </c>
      <c r="CX4" s="70"/>
      <c r="CY4" s="70"/>
      <c r="CZ4" s="70"/>
      <c r="DA4" s="70"/>
      <c r="DB4" s="70"/>
      <c r="DC4" s="70"/>
      <c r="DD4" s="70"/>
      <c r="DE4" s="70"/>
      <c r="DF4" s="70"/>
      <c r="DG4" s="70"/>
      <c r="DH4" s="70" t="s">
        <v>64</v>
      </c>
      <c r="DI4" s="70"/>
      <c r="DJ4" s="70"/>
      <c r="DK4" s="70"/>
      <c r="DL4" s="70"/>
      <c r="DM4" s="70"/>
      <c r="DN4" s="70"/>
      <c r="DO4" s="70"/>
      <c r="DP4" s="70"/>
      <c r="DQ4" s="70"/>
      <c r="DR4" s="70"/>
      <c r="DS4" s="70" t="s">
        <v>65</v>
      </c>
      <c r="DT4" s="70"/>
      <c r="DU4" s="70"/>
      <c r="DV4" s="70"/>
      <c r="DW4" s="70"/>
      <c r="DX4" s="70"/>
      <c r="DY4" s="70"/>
      <c r="DZ4" s="70"/>
      <c r="EA4" s="70"/>
      <c r="EB4" s="70"/>
      <c r="EC4" s="70"/>
      <c r="ED4" s="70" t="s">
        <v>66</v>
      </c>
      <c r="EE4" s="70"/>
      <c r="EF4" s="70"/>
      <c r="EG4" s="70"/>
      <c r="EH4" s="70"/>
      <c r="EI4" s="70"/>
      <c r="EJ4" s="70"/>
      <c r="EK4" s="70"/>
      <c r="EL4" s="70"/>
      <c r="EM4" s="70"/>
      <c r="EN4" s="70"/>
    </row>
    <row r="5" spans="1:144">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c r="A6" s="15" t="s">
        <v>95</v>
      </c>
      <c r="B6" s="20">
        <f>B7</f>
        <v>2023</v>
      </c>
      <c r="C6" s="20">
        <f t="shared" ref="C6:W6" si="3">C7</f>
        <v>193461</v>
      </c>
      <c r="D6" s="20">
        <f t="shared" si="3"/>
        <v>47</v>
      </c>
      <c r="E6" s="20">
        <f t="shared" si="3"/>
        <v>1</v>
      </c>
      <c r="F6" s="20">
        <f t="shared" si="3"/>
        <v>0</v>
      </c>
      <c r="G6" s="20">
        <f t="shared" si="3"/>
        <v>0</v>
      </c>
      <c r="H6" s="20" t="str">
        <f t="shared" si="3"/>
        <v>山梨県　市川三郷町</v>
      </c>
      <c r="I6" s="20" t="str">
        <f t="shared" si="3"/>
        <v>法非適用</v>
      </c>
      <c r="J6" s="20" t="str">
        <f t="shared" si="3"/>
        <v>水道事業</v>
      </c>
      <c r="K6" s="20" t="str">
        <f t="shared" si="3"/>
        <v>簡易水道事業</v>
      </c>
      <c r="L6" s="20" t="str">
        <f t="shared" si="3"/>
        <v>D2</v>
      </c>
      <c r="M6" s="20" t="str">
        <f t="shared" si="3"/>
        <v>非設置</v>
      </c>
      <c r="N6" s="21" t="str">
        <f t="shared" si="3"/>
        <v>-</v>
      </c>
      <c r="O6" s="21" t="str">
        <f t="shared" si="3"/>
        <v>該当数値なし</v>
      </c>
      <c r="P6" s="21">
        <f t="shared" si="3"/>
        <v>43.84</v>
      </c>
      <c r="Q6" s="21">
        <f t="shared" si="3"/>
        <v>1760</v>
      </c>
      <c r="R6" s="21">
        <f t="shared" si="3"/>
        <v>14693</v>
      </c>
      <c r="S6" s="21">
        <f t="shared" si="3"/>
        <v>75.180000000000007</v>
      </c>
      <c r="T6" s="21">
        <f t="shared" si="3"/>
        <v>195.44</v>
      </c>
      <c r="U6" s="21">
        <f t="shared" si="3"/>
        <v>6388</v>
      </c>
      <c r="V6" s="21">
        <f t="shared" si="3"/>
        <v>5.01</v>
      </c>
      <c r="W6" s="21">
        <f t="shared" si="3"/>
        <v>1275.05</v>
      </c>
      <c r="X6" s="22">
        <f>IF(X7="",NA(),X7)</f>
        <v>50.88</v>
      </c>
      <c r="Y6" s="22">
        <f t="shared" ref="Y6:AG6" si="4">IF(Y7="",NA(),Y7)</f>
        <v>52.31</v>
      </c>
      <c r="Z6" s="22">
        <f t="shared" si="4"/>
        <v>49.8</v>
      </c>
      <c r="AA6" s="22">
        <f t="shared" si="4"/>
        <v>52.23</v>
      </c>
      <c r="AB6" s="22">
        <f t="shared" si="4"/>
        <v>78.02</v>
      </c>
      <c r="AC6" s="22">
        <f t="shared" si="4"/>
        <v>72.760000000000005</v>
      </c>
      <c r="AD6" s="22">
        <f t="shared" si="4"/>
        <v>82.57</v>
      </c>
      <c r="AE6" s="22">
        <f t="shared" si="4"/>
        <v>81.17</v>
      </c>
      <c r="AF6" s="22">
        <f t="shared" si="4"/>
        <v>76.28</v>
      </c>
      <c r="AG6" s="22">
        <f t="shared" si="4"/>
        <v>78.239999999999995</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1556.1</v>
      </c>
      <c r="BF6" s="22">
        <f t="shared" ref="BF6:BN6" si="7">IF(BF7="",NA(),BF7)</f>
        <v>1436.08</v>
      </c>
      <c r="BG6" s="22">
        <f t="shared" si="7"/>
        <v>1367.43</v>
      </c>
      <c r="BH6" s="22">
        <f t="shared" si="7"/>
        <v>1262.8399999999999</v>
      </c>
      <c r="BI6" s="22">
        <f t="shared" si="7"/>
        <v>1222.29</v>
      </c>
      <c r="BJ6" s="22">
        <f t="shared" si="7"/>
        <v>1245.46</v>
      </c>
      <c r="BK6" s="22">
        <f t="shared" si="7"/>
        <v>834.1</v>
      </c>
      <c r="BL6" s="22">
        <f t="shared" si="7"/>
        <v>853.42</v>
      </c>
      <c r="BM6" s="22">
        <f t="shared" si="7"/>
        <v>906.61</v>
      </c>
      <c r="BN6" s="22">
        <f t="shared" si="7"/>
        <v>1008.49</v>
      </c>
      <c r="BO6" s="21" t="str">
        <f>IF(BO7="","",IF(BO7="-","【-】","【"&amp;SUBSTITUTE(TEXT(BO7,"#,##0.00"),"-","△")&amp;"】"))</f>
        <v>【1,045.20】</v>
      </c>
      <c r="BP6" s="22">
        <f>IF(BP7="",NA(),BP7)</f>
        <v>40.869999999999997</v>
      </c>
      <c r="BQ6" s="22">
        <f t="shared" ref="BQ6:BY6" si="8">IF(BQ7="",NA(),BQ7)</f>
        <v>41.5</v>
      </c>
      <c r="BR6" s="22">
        <f t="shared" si="8"/>
        <v>39.46</v>
      </c>
      <c r="BS6" s="22">
        <f t="shared" si="8"/>
        <v>38.71</v>
      </c>
      <c r="BT6" s="22">
        <f t="shared" si="8"/>
        <v>41.34</v>
      </c>
      <c r="BU6" s="22">
        <f t="shared" si="8"/>
        <v>51.08</v>
      </c>
      <c r="BV6" s="22">
        <f t="shared" si="8"/>
        <v>64.44</v>
      </c>
      <c r="BW6" s="22">
        <f t="shared" si="8"/>
        <v>60.53</v>
      </c>
      <c r="BX6" s="22">
        <f t="shared" si="8"/>
        <v>56.38</v>
      </c>
      <c r="BY6" s="22">
        <f t="shared" si="8"/>
        <v>53.79</v>
      </c>
      <c r="BZ6" s="21" t="str">
        <f>IF(BZ7="","",IF(BZ7="-","【-】","【"&amp;SUBSTITUTE(TEXT(BZ7,"#,##0.00"),"-","△")&amp;"】"))</f>
        <v>【49.51】</v>
      </c>
      <c r="CA6" s="22">
        <f>IF(CA7="",NA(),CA7)</f>
        <v>249.63</v>
      </c>
      <c r="CB6" s="22">
        <f t="shared" ref="CB6:CJ6" si="9">IF(CB7="",NA(),CB7)</f>
        <v>248.52</v>
      </c>
      <c r="CC6" s="22">
        <f t="shared" si="9"/>
        <v>263.2</v>
      </c>
      <c r="CD6" s="22">
        <f t="shared" si="9"/>
        <v>269.04000000000002</v>
      </c>
      <c r="CE6" s="22">
        <f t="shared" si="9"/>
        <v>248.26</v>
      </c>
      <c r="CF6" s="22">
        <f t="shared" si="9"/>
        <v>262.13</v>
      </c>
      <c r="CG6" s="22">
        <f t="shared" si="9"/>
        <v>197.14</v>
      </c>
      <c r="CH6" s="22">
        <f t="shared" si="9"/>
        <v>210.72</v>
      </c>
      <c r="CI6" s="22">
        <f t="shared" si="9"/>
        <v>227.71</v>
      </c>
      <c r="CJ6" s="22">
        <f t="shared" si="9"/>
        <v>216.64</v>
      </c>
      <c r="CK6" s="21" t="str">
        <f>IF(CK7="","",IF(CK7="-","【-】","【"&amp;SUBSTITUTE(TEXT(CK7,"#,##0.00"),"-","△")&amp;"】"))</f>
        <v>【317.14】</v>
      </c>
      <c r="CL6" s="22">
        <f>IF(CL7="",NA(),CL7)</f>
        <v>44.28</v>
      </c>
      <c r="CM6" s="22">
        <f t="shared" ref="CM6:CU6" si="10">IF(CM7="",NA(),CM7)</f>
        <v>43.26</v>
      </c>
      <c r="CN6" s="22">
        <f t="shared" si="10"/>
        <v>41.63</v>
      </c>
      <c r="CO6" s="22">
        <f t="shared" si="10"/>
        <v>42.23</v>
      </c>
      <c r="CP6" s="22">
        <f t="shared" si="10"/>
        <v>40.72</v>
      </c>
      <c r="CQ6" s="22">
        <f t="shared" si="10"/>
        <v>54.9</v>
      </c>
      <c r="CR6" s="22">
        <f t="shared" si="10"/>
        <v>55.7</v>
      </c>
      <c r="CS6" s="22">
        <f t="shared" si="10"/>
        <v>54.87</v>
      </c>
      <c r="CT6" s="22">
        <f t="shared" si="10"/>
        <v>54.82</v>
      </c>
      <c r="CU6" s="22">
        <f t="shared" si="10"/>
        <v>55</v>
      </c>
      <c r="CV6" s="21" t="str">
        <f>IF(CV7="","",IF(CV7="-","【-】","【"&amp;SUBSTITUTE(TEXT(CV7,"#,##0.00"),"-","△")&amp;"】"))</f>
        <v>【55.00】</v>
      </c>
      <c r="CW6" s="22">
        <f>IF(CW7="",NA(),CW7)</f>
        <v>76.11</v>
      </c>
      <c r="CX6" s="22">
        <f t="shared" ref="CX6:DF6" si="11">IF(CX7="",NA(),CX7)</f>
        <v>79.27</v>
      </c>
      <c r="CY6" s="22">
        <f t="shared" si="11"/>
        <v>80.2</v>
      </c>
      <c r="CZ6" s="22">
        <f t="shared" si="11"/>
        <v>78.88</v>
      </c>
      <c r="DA6" s="22">
        <f t="shared" si="11"/>
        <v>79.61</v>
      </c>
      <c r="DB6" s="22">
        <f t="shared" si="11"/>
        <v>74.27</v>
      </c>
      <c r="DC6" s="22">
        <f t="shared" si="11"/>
        <v>71.81</v>
      </c>
      <c r="DD6" s="22">
        <f t="shared" si="11"/>
        <v>71.819999999999993</v>
      </c>
      <c r="DE6" s="22">
        <f t="shared" si="11"/>
        <v>71.010000000000005</v>
      </c>
      <c r="DF6" s="22">
        <f t="shared" si="11"/>
        <v>69.680000000000007</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0.25</v>
      </c>
      <c r="EE6" s="22">
        <f t="shared" ref="EE6:EM6" si="14">IF(EE7="",NA(),EE7)</f>
        <v>0.12</v>
      </c>
      <c r="EF6" s="22">
        <f t="shared" si="14"/>
        <v>0.45</v>
      </c>
      <c r="EG6" s="21">
        <f t="shared" si="14"/>
        <v>0</v>
      </c>
      <c r="EH6" s="22">
        <f t="shared" si="14"/>
        <v>0.09</v>
      </c>
      <c r="EI6" s="22">
        <f t="shared" si="14"/>
        <v>0.52</v>
      </c>
      <c r="EJ6" s="22">
        <f t="shared" si="14"/>
        <v>1.48</v>
      </c>
      <c r="EK6" s="22">
        <f t="shared" si="14"/>
        <v>0.45</v>
      </c>
      <c r="EL6" s="22">
        <f t="shared" si="14"/>
        <v>0.35</v>
      </c>
      <c r="EM6" s="22">
        <f t="shared" si="14"/>
        <v>0.18</v>
      </c>
      <c r="EN6" s="21" t="str">
        <f>IF(EN7="","",IF(EN7="-","【-】","【"&amp;SUBSTITUTE(TEXT(EN7,"#,##0.00"),"-","△")&amp;"】"))</f>
        <v>【0.40】</v>
      </c>
    </row>
    <row r="7" spans="1:144" s="23" customFormat="1">
      <c r="A7" s="15"/>
      <c r="B7" s="24">
        <v>2023</v>
      </c>
      <c r="C7" s="24">
        <v>193461</v>
      </c>
      <c r="D7" s="24">
        <v>47</v>
      </c>
      <c r="E7" s="24">
        <v>1</v>
      </c>
      <c r="F7" s="24">
        <v>0</v>
      </c>
      <c r="G7" s="24">
        <v>0</v>
      </c>
      <c r="H7" s="24" t="s">
        <v>96</v>
      </c>
      <c r="I7" s="24" t="s">
        <v>97</v>
      </c>
      <c r="J7" s="24" t="s">
        <v>98</v>
      </c>
      <c r="K7" s="24" t="s">
        <v>99</v>
      </c>
      <c r="L7" s="24" t="s">
        <v>100</v>
      </c>
      <c r="M7" s="24" t="s">
        <v>101</v>
      </c>
      <c r="N7" s="25" t="s">
        <v>102</v>
      </c>
      <c r="O7" s="25" t="s">
        <v>103</v>
      </c>
      <c r="P7" s="25">
        <v>43.84</v>
      </c>
      <c r="Q7" s="25">
        <v>1760</v>
      </c>
      <c r="R7" s="25">
        <v>14693</v>
      </c>
      <c r="S7" s="25">
        <v>75.180000000000007</v>
      </c>
      <c r="T7" s="25">
        <v>195.44</v>
      </c>
      <c r="U7" s="25">
        <v>6388</v>
      </c>
      <c r="V7" s="25">
        <v>5.01</v>
      </c>
      <c r="W7" s="25">
        <v>1275.05</v>
      </c>
      <c r="X7" s="25">
        <v>50.88</v>
      </c>
      <c r="Y7" s="25">
        <v>52.31</v>
      </c>
      <c r="Z7" s="25">
        <v>49.8</v>
      </c>
      <c r="AA7" s="25">
        <v>52.23</v>
      </c>
      <c r="AB7" s="25">
        <v>78.02</v>
      </c>
      <c r="AC7" s="25">
        <v>72.760000000000005</v>
      </c>
      <c r="AD7" s="25">
        <v>82.57</v>
      </c>
      <c r="AE7" s="25">
        <v>81.17</v>
      </c>
      <c r="AF7" s="25">
        <v>76.28</v>
      </c>
      <c r="AG7" s="25">
        <v>78.239999999999995</v>
      </c>
      <c r="AH7" s="25">
        <v>76.13</v>
      </c>
      <c r="AI7" s="25"/>
      <c r="AJ7" s="25"/>
      <c r="AK7" s="25"/>
      <c r="AL7" s="25"/>
      <c r="AM7" s="25"/>
      <c r="AN7" s="25"/>
      <c r="AO7" s="25"/>
      <c r="AP7" s="25"/>
      <c r="AQ7" s="25"/>
      <c r="AR7" s="25"/>
      <c r="AS7" s="25"/>
      <c r="AT7" s="25"/>
      <c r="AU7" s="25"/>
      <c r="AV7" s="25"/>
      <c r="AW7" s="25"/>
      <c r="AX7" s="25"/>
      <c r="AY7" s="25"/>
      <c r="AZ7" s="25"/>
      <c r="BA7" s="25"/>
      <c r="BB7" s="25"/>
      <c r="BC7" s="25"/>
      <c r="BD7" s="25"/>
      <c r="BE7" s="25">
        <v>1556.1</v>
      </c>
      <c r="BF7" s="25">
        <v>1436.08</v>
      </c>
      <c r="BG7" s="25">
        <v>1367.43</v>
      </c>
      <c r="BH7" s="25">
        <v>1262.8399999999999</v>
      </c>
      <c r="BI7" s="25">
        <v>1222.29</v>
      </c>
      <c r="BJ7" s="25">
        <v>1245.46</v>
      </c>
      <c r="BK7" s="25">
        <v>834.1</v>
      </c>
      <c r="BL7" s="25">
        <v>853.42</v>
      </c>
      <c r="BM7" s="25">
        <v>906.61</v>
      </c>
      <c r="BN7" s="25">
        <v>1008.49</v>
      </c>
      <c r="BO7" s="25">
        <v>1045.2</v>
      </c>
      <c r="BP7" s="25">
        <v>40.869999999999997</v>
      </c>
      <c r="BQ7" s="25">
        <v>41.5</v>
      </c>
      <c r="BR7" s="25">
        <v>39.46</v>
      </c>
      <c r="BS7" s="25">
        <v>38.71</v>
      </c>
      <c r="BT7" s="25">
        <v>41.34</v>
      </c>
      <c r="BU7" s="25">
        <v>51.08</v>
      </c>
      <c r="BV7" s="25">
        <v>64.44</v>
      </c>
      <c r="BW7" s="25">
        <v>60.53</v>
      </c>
      <c r="BX7" s="25">
        <v>56.38</v>
      </c>
      <c r="BY7" s="25">
        <v>53.79</v>
      </c>
      <c r="BZ7" s="25">
        <v>49.51</v>
      </c>
      <c r="CA7" s="25">
        <v>249.63</v>
      </c>
      <c r="CB7" s="25">
        <v>248.52</v>
      </c>
      <c r="CC7" s="25">
        <v>263.2</v>
      </c>
      <c r="CD7" s="25">
        <v>269.04000000000002</v>
      </c>
      <c r="CE7" s="25">
        <v>248.26</v>
      </c>
      <c r="CF7" s="25">
        <v>262.13</v>
      </c>
      <c r="CG7" s="25">
        <v>197.14</v>
      </c>
      <c r="CH7" s="25">
        <v>210.72</v>
      </c>
      <c r="CI7" s="25">
        <v>227.71</v>
      </c>
      <c r="CJ7" s="25">
        <v>216.64</v>
      </c>
      <c r="CK7" s="25">
        <v>317.14</v>
      </c>
      <c r="CL7" s="25">
        <v>44.28</v>
      </c>
      <c r="CM7" s="25">
        <v>43.26</v>
      </c>
      <c r="CN7" s="25">
        <v>41.63</v>
      </c>
      <c r="CO7" s="25">
        <v>42.23</v>
      </c>
      <c r="CP7" s="25">
        <v>40.72</v>
      </c>
      <c r="CQ7" s="25">
        <v>54.9</v>
      </c>
      <c r="CR7" s="25">
        <v>55.7</v>
      </c>
      <c r="CS7" s="25">
        <v>54.87</v>
      </c>
      <c r="CT7" s="25">
        <v>54.82</v>
      </c>
      <c r="CU7" s="25">
        <v>55</v>
      </c>
      <c r="CV7" s="25">
        <v>55</v>
      </c>
      <c r="CW7" s="25">
        <v>76.11</v>
      </c>
      <c r="CX7" s="25">
        <v>79.27</v>
      </c>
      <c r="CY7" s="25">
        <v>80.2</v>
      </c>
      <c r="CZ7" s="25">
        <v>78.88</v>
      </c>
      <c r="DA7" s="25">
        <v>79.61</v>
      </c>
      <c r="DB7" s="25">
        <v>74.27</v>
      </c>
      <c r="DC7" s="25">
        <v>71.81</v>
      </c>
      <c r="DD7" s="25">
        <v>71.819999999999993</v>
      </c>
      <c r="DE7" s="25">
        <v>71.010000000000005</v>
      </c>
      <c r="DF7" s="25">
        <v>69.680000000000007</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0.25</v>
      </c>
      <c r="EE7" s="25">
        <v>0.12</v>
      </c>
      <c r="EF7" s="25">
        <v>0.45</v>
      </c>
      <c r="EG7" s="25">
        <v>0</v>
      </c>
      <c r="EH7" s="25">
        <v>0.09</v>
      </c>
      <c r="EI7" s="25">
        <v>0.52</v>
      </c>
      <c r="EJ7" s="25">
        <v>1.48</v>
      </c>
      <c r="EK7" s="25">
        <v>0.45</v>
      </c>
      <c r="EL7" s="25">
        <v>0.35</v>
      </c>
      <c r="EM7" s="25">
        <v>0.18</v>
      </c>
      <c r="EN7" s="25">
        <v>0.4</v>
      </c>
    </row>
    <row r="8" spans="1:144">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7" t="s">
        <v>46</v>
      </c>
      <c r="B10" s="28">
        <f>DATEVALUE($B7-B11&amp;"/1/"&amp;B12)</f>
        <v>36892</v>
      </c>
      <c r="C10" s="28">
        <f t="shared" ref="C10:F10" si="15">DATEVALUE($B7-C11&amp;"/1/"&amp;C12)</f>
        <v>37257</v>
      </c>
      <c r="D10" s="28">
        <f t="shared" si="15"/>
        <v>37622</v>
      </c>
      <c r="E10" s="28">
        <f t="shared" si="15"/>
        <v>37987</v>
      </c>
      <c r="F10" s="28">
        <f t="shared" si="15"/>
        <v>38353</v>
      </c>
    </row>
    <row r="11" spans="1:144">
      <c r="B11">
        <v>22</v>
      </c>
      <c r="C11">
        <v>21</v>
      </c>
      <c r="D11">
        <v>20</v>
      </c>
      <c r="E11">
        <v>19</v>
      </c>
      <c r="F11">
        <v>18</v>
      </c>
      <c r="G11" t="s">
        <v>109</v>
      </c>
    </row>
    <row r="12" spans="1:144">
      <c r="B12">
        <v>1</v>
      </c>
      <c r="C12">
        <v>1</v>
      </c>
      <c r="D12">
        <v>1</v>
      </c>
      <c r="E12">
        <v>1</v>
      </c>
      <c r="F12">
        <v>1</v>
      </c>
      <c r="G12" t="s">
        <v>110</v>
      </c>
    </row>
    <row r="13" spans="1:144">
      <c r="B13" t="s">
        <v>111</v>
      </c>
      <c r="C13" t="s">
        <v>111</v>
      </c>
      <c r="D13" t="s">
        <v>111</v>
      </c>
      <c r="E13" t="s">
        <v>112</v>
      </c>
      <c r="F13" t="s">
        <v>111</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2025-01-23T06:44:18Z</cp:lastPrinted>
  <dcterms:created xsi:type="dcterms:W3CDTF">2024-12-11T05:09:06Z</dcterms:created>
  <dcterms:modified xsi:type="dcterms:W3CDTF">2025-01-24T07:59:54Z</dcterms:modified>
  <cp:category/>
</cp:coreProperties>
</file>