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IMPCA223013a\Desktop\経営比較\"/>
    </mc:Choice>
  </mc:AlternateContent>
  <xr:revisionPtr revIDLastSave="0" documentId="8_{7B115FAD-1C07-422F-ACDD-81FFF012559E}" xr6:coauthVersionLast="47" xr6:coauthVersionMax="47" xr10:uidLastSave="{00000000-0000-0000-0000-000000000000}"/>
  <workbookProtection workbookAlgorithmName="SHA-512" workbookHashValue="OS+XDBUHMA2vBM73vdYtALVdhi+ortuOyK6jDcqj2OWjyXYnS7saT2p6W4Cmk+jTitwUKzk/cGkI3GGbCmTKWQ==" workbookSaltValue="vyIJRPnCbIFt2f0IpARtvA==" workbookSpinCount="100000" lockStructure="1"/>
  <bookViews>
    <workbookView xWindow="-108" yWindow="-108" windowWidth="23256" windowHeight="12456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W10" i="4" s="1"/>
  <c r="P6" i="5"/>
  <c r="P10" i="4" s="1"/>
  <c r="O6" i="5"/>
  <c r="I10" i="4" s="1"/>
  <c r="N6" i="5"/>
  <c r="B10" i="4" s="1"/>
  <c r="M6" i="5"/>
  <c r="L6" i="5"/>
  <c r="K6" i="5"/>
  <c r="J6" i="5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H85" i="4"/>
  <c r="G85" i="4"/>
  <c r="F85" i="4"/>
  <c r="E85" i="4"/>
  <c r="BB10" i="4"/>
  <c r="AT10" i="4"/>
  <c r="BB8" i="4"/>
  <c r="AT8" i="4"/>
  <c r="AL8" i="4"/>
  <c r="AD8" i="4"/>
  <c r="W8" i="4"/>
  <c r="P8" i="4"/>
  <c r="I8" i="4"/>
  <c r="B6" i="4"/>
</calcChain>
</file>

<file path=xl/sharedStrings.xml><?xml version="1.0" encoding="utf-8"?>
<sst xmlns="http://schemas.openxmlformats.org/spreadsheetml/2006/main" count="316" uniqueCount="111">
  <si>
    <t>経営比較分析表（令和6年度決算）</t>
    <rPh sb="8" eb="10">
      <t>レイワ</t>
    </rPh>
    <rPh sb="12" eb="13">
      <t>ド</t>
    </rPh>
    <phoneticPr fontId="1"/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</si>
  <si>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</si>
  <si>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</si>
  <si>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管理者の情報</t>
    <rPh sb="0" eb="3">
      <t>カンリシャ</t>
    </rPh>
    <rPh sb="4" eb="6">
      <t>ジョウホウ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</si>
  <si>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</si>
  <si>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</si>
  <si>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</si>
  <si>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</si>
  <si>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事業名</t>
  </si>
  <si>
    <t>比率(N-3)</t>
    <rPh sb="0" eb="2">
      <t>ヒリツ</t>
    </rPh>
    <phoneticPr fontId="1"/>
  </si>
  <si>
    <t>業務CD</t>
    <rPh sb="0" eb="2">
      <t>ギョウム</t>
    </rPh>
    <phoneticPr fontId="1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</si>
  <si>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</si>
  <si>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類似団体区分</t>
    <rPh sb="4" eb="6">
      <t>クブン</t>
    </rPh>
    <phoneticPr fontId="1"/>
  </si>
  <si>
    <t>当該団体値（当該値）</t>
    <rPh sb="2" eb="4">
      <t>ダンタイ</t>
    </rPh>
    <phoneticPr fontId="1"/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</si>
  <si>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</si>
  <si>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人口（人）</t>
    <rPh sb="0" eb="2">
      <t>ジンコウ</t>
    </rPh>
    <rPh sb="3" eb="4">
      <t>ヒト</t>
    </rPh>
    <phoneticPr fontId="1"/>
  </si>
  <si>
    <t>参照用</t>
    <rPh sb="0" eb="3">
      <t>サンショウヨウ</t>
    </rPh>
    <phoneticPr fontId="1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</si>
  <si>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</si>
  <si>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</si>
  <si>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</si>
  <si>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■</t>
  </si>
  <si>
    <t>業種CD</t>
    <rPh sb="0" eb="2">
      <t>ギョウシュ</t>
    </rPh>
    <phoneticPr fontId="1"/>
  </si>
  <si>
    <t>施設CD</t>
    <rPh sb="0" eb="2">
      <t>シセツ</t>
    </rPh>
    <phoneticPr fontId="1"/>
  </si>
  <si>
    <t>資金不足比率(％)</t>
  </si>
  <si>
    <t>現在給水人口(人)</t>
  </si>
  <si>
    <t>自己資本構成比率(％)</t>
  </si>
  <si>
    <t>1⑦</t>
  </si>
  <si>
    <t>類似団体</t>
    <rPh sb="0" eb="2">
      <t>ルイジ</t>
    </rPh>
    <rPh sb="2" eb="4">
      <t>ダンタイ</t>
    </rPh>
    <phoneticPr fontId="1"/>
  </si>
  <si>
    <t>普及率(％)</t>
  </si>
  <si>
    <t>－</t>
  </si>
  <si>
    <t>2. 老朽化の状況</t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</si>
  <si>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1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</si>
  <si>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1"/>
  </si>
  <si>
    <t>1②</t>
  </si>
  <si>
    <t>類似団体平均値（平均値）</t>
  </si>
  <si>
    <t>大項目</t>
    <rPh sb="0" eb="3">
      <t>ダイコウモク</t>
    </rPh>
    <phoneticPr fontId="1"/>
  </si>
  <si>
    <t>【】</t>
  </si>
  <si>
    <t>全国平均</t>
    <rPh sb="0" eb="2">
      <t>ゼンコク</t>
    </rPh>
    <rPh sb="2" eb="4">
      <t>ヘイキン</t>
    </rPh>
    <phoneticPr fontId="1"/>
  </si>
  <si>
    <t>令和6年度全国平均</t>
    <rPh sb="0" eb="2">
      <t>レイワ</t>
    </rPh>
    <rPh sb="3" eb="5">
      <t>ネンド</t>
    </rPh>
    <phoneticPr fontId="1"/>
  </si>
  <si>
    <t>1⑥</t>
  </si>
  <si>
    <t>1. 経営の健全性・効率性</t>
  </si>
  <si>
    <t>小項目</t>
    <rPh sb="0" eb="3">
      <t>ショウコウモク</t>
    </rPh>
    <phoneticPr fontId="1"/>
  </si>
  <si>
    <t>2. 老朽化の状況について</t>
  </si>
  <si>
    <t>類似団体平均(N-2)</t>
  </si>
  <si>
    <t>全体総括</t>
    <rPh sb="0" eb="2">
      <t>ゼンタイ</t>
    </rPh>
    <rPh sb="2" eb="4">
      <t>ソウカツ</t>
    </rPh>
    <phoneticPr fontId="1"/>
  </si>
  <si>
    <t>②累積欠損金比率(％)</t>
  </si>
  <si>
    <t>1①</t>
  </si>
  <si>
    <t>1③</t>
  </si>
  <si>
    <t>①経常収支比率(％)</t>
  </si>
  <si>
    <t>1④</t>
  </si>
  <si>
    <t>1⑧</t>
  </si>
  <si>
    <t>項番</t>
    <rPh sb="0" eb="2">
      <t>コウバン</t>
    </rPh>
    <phoneticPr fontId="1"/>
  </si>
  <si>
    <t>1⑤</t>
  </si>
  <si>
    <t>③管路更新率(％)</t>
    <rPh sb="1" eb="3">
      <t>カンロ</t>
    </rPh>
    <rPh sb="3" eb="5">
      <t>コウシン</t>
    </rPh>
    <rPh sb="5" eb="6">
      <t>リツ</t>
    </rPh>
    <phoneticPr fontId="1"/>
  </si>
  <si>
    <t>2①</t>
  </si>
  <si>
    <t>2②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</si>
  <si>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</si>
  <si>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</si>
  <si>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2③</t>
  </si>
  <si>
    <t>年度</t>
    <rPh sb="0" eb="2">
      <t>ネンド</t>
    </rPh>
    <phoneticPr fontId="1"/>
  </si>
  <si>
    <t>事業CD</t>
    <rPh sb="0" eb="2">
      <t>ジギョウ</t>
    </rPh>
    <phoneticPr fontId="1"/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</si>
  <si>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</si>
  <si>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</si>
  <si>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</si>
  <si>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</si>
  <si>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</si>
  <si>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</si>
  <si>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</si>
  <si>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</si>
  <si>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⑧有収率(％)</t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</si>
  <si>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</si>
  <si>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</si>
  <si>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</si>
  <si>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</si>
  <si>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</si>
  <si>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</si>
  <si>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</si>
  <si>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</si>
  <si>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</si>
  <si>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</si>
  <si>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</si>
  <si>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</si>
  <si>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</si>
  <si>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</si>
  <si>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</si>
  <si>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</si>
  <si>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</si>
  <si>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</si>
  <si>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</si>
  <si>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</si>
  <si>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類似団体平均(N-1)</t>
  </si>
  <si>
    <t>類似団体平均(N)</t>
  </si>
  <si>
    <t>全国平均</t>
  </si>
  <si>
    <t>山梨県　市川三郷町</t>
  </si>
  <si>
    <t>　経年により多くの施設に修繕及び更新の必要があるが、財源確保が難しく全てに対応が出来ていない。
　企業債残高も全国平均と比較して高く、更新計画に取り組む中で、経営改善や計画の見直しを行い財源の確保に取り組みたい。</t>
    <rPh sb="1" eb="3">
      <t>ケイネン</t>
    </rPh>
    <rPh sb="6" eb="7">
      <t>オオ</t>
    </rPh>
    <rPh sb="9" eb="11">
      <t>シセツ</t>
    </rPh>
    <rPh sb="12" eb="14">
      <t>シュウゼン</t>
    </rPh>
    <rPh sb="14" eb="15">
      <t>オヨ</t>
    </rPh>
    <rPh sb="16" eb="18">
      <t>コウシン</t>
    </rPh>
    <rPh sb="19" eb="21">
      <t>ヒツヨウ</t>
    </rPh>
    <rPh sb="26" eb="28">
      <t>ザイゲン</t>
    </rPh>
    <rPh sb="28" eb="30">
      <t>カクホ</t>
    </rPh>
    <rPh sb="31" eb="32">
      <t>ムズカ</t>
    </rPh>
    <rPh sb="34" eb="35">
      <t>スベ</t>
    </rPh>
    <rPh sb="37" eb="39">
      <t>タイオウ</t>
    </rPh>
    <rPh sb="40" eb="42">
      <t>デキ</t>
    </rPh>
    <rPh sb="49" eb="51">
      <t>キギョウ</t>
    </rPh>
    <rPh sb="51" eb="52">
      <t>サイ</t>
    </rPh>
    <rPh sb="52" eb="54">
      <t>ザンダカ</t>
    </rPh>
    <rPh sb="55" eb="57">
      <t>ゼンコク</t>
    </rPh>
    <rPh sb="57" eb="59">
      <t>ヘイキン</t>
    </rPh>
    <rPh sb="60" eb="62">
      <t>ヒカク</t>
    </rPh>
    <rPh sb="64" eb="65">
      <t>タカ</t>
    </rPh>
    <rPh sb="67" eb="69">
      <t>コウシン</t>
    </rPh>
    <rPh sb="69" eb="71">
      <t>ケイカク</t>
    </rPh>
    <rPh sb="72" eb="73">
      <t>ト</t>
    </rPh>
    <rPh sb="74" eb="75">
      <t>ク</t>
    </rPh>
    <rPh sb="76" eb="77">
      <t>ナカ</t>
    </rPh>
    <rPh sb="79" eb="81">
      <t>ケイエイ</t>
    </rPh>
    <rPh sb="81" eb="83">
      <t>カイゼン</t>
    </rPh>
    <rPh sb="84" eb="86">
      <t>ケイカク</t>
    </rPh>
    <rPh sb="87" eb="89">
      <t>ミナオ</t>
    </rPh>
    <rPh sb="91" eb="92">
      <t>オコナ</t>
    </rPh>
    <rPh sb="93" eb="95">
      <t>ザイゲン</t>
    </rPh>
    <rPh sb="96" eb="98">
      <t>カクホ</t>
    </rPh>
    <rPh sb="99" eb="100">
      <t>ト</t>
    </rPh>
    <rPh sb="101" eb="102">
      <t>ク</t>
    </rPh>
    <phoneticPr fontId="1"/>
  </si>
  <si>
    <t>法適用</t>
  </si>
  <si>
    <t>水道事業</t>
  </si>
  <si>
    <t>簡易水道事業</t>
  </si>
  <si>
    <t>C2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</si>
  <si>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</si>
  <si>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</si>
  <si>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</si>
  <si>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</si>
  <si>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</si>
  <si>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</si>
  <si>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</si>
  <si>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</si>
  <si>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</si>
  <si>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</si>
  <si>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本町の簡易水道事業は他の類似団体同様に、点在する給水区域を長い管路で結ぶ不効率な施設となっている。
　加えて少子高齢化と人口減少による給水収益の減少も考慮し、今後の予想される課題に随時対応する必要がある。
　収益的収支比率は、単年度収支は赤字となっているため、経営改善に向けた取り組みが必須である。
　令和6年度に公営企業となったため、経年の比較ができないが、当年度の数値をみても今後の経営改善の必要が予想される。</t>
    <rPh sb="1" eb="3">
      <t>ホンチョウ</t>
    </rPh>
    <rPh sb="4" eb="6">
      <t>カンイ</t>
    </rPh>
    <rPh sb="6" eb="8">
      <t>スイドウ</t>
    </rPh>
    <rPh sb="8" eb="10">
      <t>ジギョウ</t>
    </rPh>
    <rPh sb="11" eb="12">
      <t>タ</t>
    </rPh>
    <rPh sb="13" eb="15">
      <t>ルイジ</t>
    </rPh>
    <rPh sb="15" eb="17">
      <t>ダンタイ</t>
    </rPh>
    <rPh sb="17" eb="19">
      <t>ドウヨウ</t>
    </rPh>
    <rPh sb="21" eb="23">
      <t>テンザイ</t>
    </rPh>
    <rPh sb="25" eb="27">
      <t>キュウスイ</t>
    </rPh>
    <rPh sb="27" eb="29">
      <t>クイキ</t>
    </rPh>
    <rPh sb="30" eb="31">
      <t>ナガ</t>
    </rPh>
    <rPh sb="32" eb="34">
      <t>カンロ</t>
    </rPh>
    <rPh sb="35" eb="36">
      <t>ムス</t>
    </rPh>
    <rPh sb="37" eb="38">
      <t>フ</t>
    </rPh>
    <rPh sb="38" eb="40">
      <t>コウリツ</t>
    </rPh>
    <rPh sb="41" eb="43">
      <t>シセツ</t>
    </rPh>
    <rPh sb="52" eb="53">
      <t>クワ</t>
    </rPh>
    <rPh sb="55" eb="57">
      <t>ショウシ</t>
    </rPh>
    <rPh sb="57" eb="60">
      <t>コウレイカ</t>
    </rPh>
    <rPh sb="61" eb="63">
      <t>ジンコウ</t>
    </rPh>
    <rPh sb="63" eb="65">
      <t>ゲンショウ</t>
    </rPh>
    <rPh sb="68" eb="70">
      <t>キュウスイ</t>
    </rPh>
    <rPh sb="70" eb="72">
      <t>シュウエキ</t>
    </rPh>
    <rPh sb="73" eb="75">
      <t>ゲンショウ</t>
    </rPh>
    <rPh sb="76" eb="78">
      <t>コウリョ</t>
    </rPh>
    <rPh sb="80" eb="82">
      <t>コンゴ</t>
    </rPh>
    <rPh sb="83" eb="85">
      <t>ヨソウ</t>
    </rPh>
    <rPh sb="88" eb="90">
      <t>カダイ</t>
    </rPh>
    <rPh sb="91" eb="93">
      <t>ズイジ</t>
    </rPh>
    <rPh sb="93" eb="95">
      <t>タイオウ</t>
    </rPh>
    <rPh sb="97" eb="99">
      <t>ヒツヨウ</t>
    </rPh>
    <rPh sb="105" eb="108">
      <t>シュウエキテキ</t>
    </rPh>
    <rPh sb="108" eb="110">
      <t>シュウシ</t>
    </rPh>
    <rPh sb="110" eb="112">
      <t>ヒリツ</t>
    </rPh>
    <rPh sb="114" eb="117">
      <t>タンネンド</t>
    </rPh>
    <rPh sb="117" eb="119">
      <t>シュウシ</t>
    </rPh>
    <rPh sb="120" eb="122">
      <t>アカジ</t>
    </rPh>
    <rPh sb="131" eb="133">
      <t>ケイエイ</t>
    </rPh>
    <rPh sb="133" eb="135">
      <t>カイゼン</t>
    </rPh>
    <rPh sb="136" eb="137">
      <t>ム</t>
    </rPh>
    <rPh sb="139" eb="140">
      <t>ト</t>
    </rPh>
    <rPh sb="141" eb="142">
      <t>ク</t>
    </rPh>
    <rPh sb="144" eb="146">
      <t>ヒッス</t>
    </rPh>
    <rPh sb="152" eb="154">
      <t>レイワ</t>
    </rPh>
    <rPh sb="155" eb="157">
      <t>ネンド</t>
    </rPh>
    <rPh sb="158" eb="160">
      <t>コウエイ</t>
    </rPh>
    <rPh sb="160" eb="162">
      <t>キギョウ</t>
    </rPh>
    <rPh sb="169" eb="171">
      <t>ケイネン</t>
    </rPh>
    <rPh sb="172" eb="174">
      <t>ヒカク</t>
    </rPh>
    <rPh sb="181" eb="184">
      <t>トウネンド</t>
    </rPh>
    <rPh sb="185" eb="187">
      <t>スウチ</t>
    </rPh>
    <rPh sb="191" eb="193">
      <t>コンゴ</t>
    </rPh>
    <rPh sb="194" eb="196">
      <t>ケイエイ</t>
    </rPh>
    <rPh sb="196" eb="198">
      <t>カイゼン</t>
    </rPh>
    <rPh sb="199" eb="201">
      <t>ヒツヨウ</t>
    </rPh>
    <rPh sb="202" eb="204">
      <t>ヨソウ</t>
    </rPh>
    <phoneticPr fontId="1"/>
  </si>
  <si>
    <t>　今後経年により蓄積されるデータを注視し、水道料金等の改正も含めた経営改善を行いながら、公営企業化以前からの課題である、施設の老朽化対策や更新を行い、事業経営に取り組んでいきたい。</t>
    <rPh sb="1" eb="3">
      <t>コンゴ</t>
    </rPh>
    <rPh sb="3" eb="5">
      <t>ケイネン</t>
    </rPh>
    <rPh sb="8" eb="10">
      <t>チクセキ</t>
    </rPh>
    <rPh sb="17" eb="19">
      <t>チュウシ</t>
    </rPh>
    <rPh sb="21" eb="23">
      <t>スイドウ</t>
    </rPh>
    <rPh sb="23" eb="25">
      <t>リョウキン</t>
    </rPh>
    <rPh sb="25" eb="26">
      <t>トウ</t>
    </rPh>
    <rPh sb="27" eb="29">
      <t>カイセイ</t>
    </rPh>
    <rPh sb="30" eb="31">
      <t>フク</t>
    </rPh>
    <rPh sb="33" eb="35">
      <t>ケイエイ</t>
    </rPh>
    <rPh sb="35" eb="37">
      <t>カイゼン</t>
    </rPh>
    <rPh sb="38" eb="39">
      <t>オコナ</t>
    </rPh>
    <rPh sb="44" eb="46">
      <t>コウエイ</t>
    </rPh>
    <rPh sb="46" eb="49">
      <t>キギョウカ</t>
    </rPh>
    <rPh sb="49" eb="51">
      <t>イゼン</t>
    </rPh>
    <rPh sb="54" eb="56">
      <t>カダイ</t>
    </rPh>
    <rPh sb="60" eb="62">
      <t>シセツ</t>
    </rPh>
    <rPh sb="63" eb="66">
      <t>ロウキュウカ</t>
    </rPh>
    <rPh sb="66" eb="68">
      <t>タイサク</t>
    </rPh>
    <rPh sb="69" eb="71">
      <t>コウシン</t>
    </rPh>
    <rPh sb="72" eb="73">
      <t>オコナ</t>
    </rPh>
    <rPh sb="75" eb="77">
      <t>ジギョウ</t>
    </rPh>
    <rPh sb="77" eb="79">
      <t>ケイエイ</t>
    </rPh>
    <rPh sb="80" eb="81">
      <t>ト</t>
    </rPh>
    <rPh sb="82" eb="83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</si>
</sst>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7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9" xfId="0" applyFill="1" applyBorder="1" applyAlignment="1">
      <alignment vertical="center" shrinkToFit="1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2-4B45-8628-FD9563201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2-4B45-8628-FD9563201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B-47E0-B5D5-EC14358C8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B-47E0-B5D5-EC14358C8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D-47EC-A5D3-704721AD6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7EC-A5D3-704721AD6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2-43E9-9CD8-D86C9EDB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2-43E9-9CD8-D86C9EDB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4-4EBF-B88E-BDDCF6703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37.619999999999997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4-4EBF-B88E-BDDCF6703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A-4604-898D-08563A9FB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A-4604-898D-08563A9FB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4-458A-9523-306B918FA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18.309999999999999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4-458A-9523-306B918FA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6-4CC3-9E87-35FC0EEF3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6-4CC3-9E87-35FC0EEF3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1235.8399999999999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5-46A3-8F03-5BFCC110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5-46A3-8F03-5BFCC110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F-4A11-B19D-94A8D107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F-4A11-B19D-94A8D107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FCC-BC7D-DDA15697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C-4FCC-BC7D-DDA15697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0690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17365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194040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070715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0690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17365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194040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070715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0690" y="10677525"/>
          <a:ext cx="46520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09590" y="10677525"/>
          <a:ext cx="46520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778490" y="10677525"/>
          <a:ext cx="46520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78835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【102.02】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55510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【26.96】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32185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【142.39】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08860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【1,043.36】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08860" y="67341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【70.34】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9525</xdr:rowOff>
    </xdr:from>
    <xdr:to>
      <xdr:col>46</xdr:col>
      <xdr:colOff>0</xdr:colOff>
      <xdr:row>40</xdr:row>
      <xdr:rowOff>80645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32185" y="6743700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【48.33】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55510" y="67341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【285.60】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78835" y="67341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【56.19】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12615" y="108489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【35.50】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598660" y="108489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【16.16】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50415" y="108489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61" workbookViewId="0">
      <selection activeCell="BL66" sqref="BL66:BZ82"/>
    </sheetView>
  </sheetViews>
  <sheetFormatPr defaultColWidth="2.6640625" defaultRowHeight="13.2" x14ac:dyDescent="0.2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</row>
    <row r="3" spans="1:78" ht="9.75" customHeight="1" x14ac:dyDescent="0.2">
      <c r="A3" s="2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</row>
    <row r="4" spans="1:78" ht="9.75" customHeight="1" x14ac:dyDescent="0.2">
      <c r="A4" s="2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山梨県　市川三郷町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1"/>
      <c r="AE6" s="31"/>
      <c r="AF6" s="31"/>
      <c r="AG6" s="3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2" t="s">
        <v>5</v>
      </c>
      <c r="C7" s="33"/>
      <c r="D7" s="33"/>
      <c r="E7" s="33"/>
      <c r="F7" s="33"/>
      <c r="G7" s="33"/>
      <c r="H7" s="33"/>
      <c r="I7" s="32" t="s">
        <v>7</v>
      </c>
      <c r="J7" s="33"/>
      <c r="K7" s="33"/>
      <c r="L7" s="33"/>
      <c r="M7" s="33"/>
      <c r="N7" s="33"/>
      <c r="O7" s="34"/>
      <c r="P7" s="35" t="s">
        <v>8</v>
      </c>
      <c r="Q7" s="35"/>
      <c r="R7" s="35"/>
      <c r="S7" s="35"/>
      <c r="T7" s="35"/>
      <c r="U7" s="35"/>
      <c r="V7" s="35"/>
      <c r="W7" s="35" t="s">
        <v>12</v>
      </c>
      <c r="X7" s="35"/>
      <c r="Y7" s="35"/>
      <c r="Z7" s="35"/>
      <c r="AA7" s="35"/>
      <c r="AB7" s="35"/>
      <c r="AC7" s="35"/>
      <c r="AD7" s="35" t="s">
        <v>3</v>
      </c>
      <c r="AE7" s="35"/>
      <c r="AF7" s="35"/>
      <c r="AG7" s="35"/>
      <c r="AH7" s="35"/>
      <c r="AI7" s="35"/>
      <c r="AJ7" s="35"/>
      <c r="AK7" s="2"/>
      <c r="AL7" s="35" t="s">
        <v>15</v>
      </c>
      <c r="AM7" s="35"/>
      <c r="AN7" s="35"/>
      <c r="AO7" s="35"/>
      <c r="AP7" s="35"/>
      <c r="AQ7" s="35"/>
      <c r="AR7" s="35"/>
      <c r="AS7" s="35"/>
      <c r="AT7" s="32" t="s">
        <v>11</v>
      </c>
      <c r="AU7" s="33"/>
      <c r="AV7" s="33"/>
      <c r="AW7" s="33"/>
      <c r="AX7" s="33"/>
      <c r="AY7" s="33"/>
      <c r="AZ7" s="33"/>
      <c r="BA7" s="33"/>
      <c r="BB7" s="35" t="s">
        <v>18</v>
      </c>
      <c r="BC7" s="35"/>
      <c r="BD7" s="35"/>
      <c r="BE7" s="35"/>
      <c r="BF7" s="35"/>
      <c r="BG7" s="35"/>
      <c r="BH7" s="35"/>
      <c r="BI7" s="35"/>
      <c r="BJ7" s="3"/>
      <c r="BK7" s="3"/>
      <c r="BL7" s="36" t="s">
        <v>19</v>
      </c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8"/>
    </row>
    <row r="8" spans="1:78" ht="18.75" customHeight="1" x14ac:dyDescent="0.2">
      <c r="A8" s="2"/>
      <c r="B8" s="39" t="str">
        <f>データ!$I$6</f>
        <v>法適用</v>
      </c>
      <c r="C8" s="40"/>
      <c r="D8" s="40"/>
      <c r="E8" s="40"/>
      <c r="F8" s="40"/>
      <c r="G8" s="40"/>
      <c r="H8" s="40"/>
      <c r="I8" s="39" t="str">
        <f>データ!$J$6</f>
        <v>水道事業</v>
      </c>
      <c r="J8" s="40"/>
      <c r="K8" s="40"/>
      <c r="L8" s="40"/>
      <c r="M8" s="40"/>
      <c r="N8" s="40"/>
      <c r="O8" s="41"/>
      <c r="P8" s="42" t="str">
        <f>データ!$K$6</f>
        <v>簡易水道事業</v>
      </c>
      <c r="Q8" s="42"/>
      <c r="R8" s="42"/>
      <c r="S8" s="42"/>
      <c r="T8" s="42"/>
      <c r="U8" s="42"/>
      <c r="V8" s="42"/>
      <c r="W8" s="42" t="str">
        <f>データ!$L$6</f>
        <v>C2</v>
      </c>
      <c r="X8" s="42"/>
      <c r="Y8" s="42"/>
      <c r="Z8" s="42"/>
      <c r="AA8" s="42"/>
      <c r="AB8" s="42"/>
      <c r="AC8" s="42"/>
      <c r="AD8" s="42" t="str">
        <f>データ!$M$6</f>
        <v>非設置</v>
      </c>
      <c r="AE8" s="42"/>
      <c r="AF8" s="42"/>
      <c r="AG8" s="42"/>
      <c r="AH8" s="42"/>
      <c r="AI8" s="42"/>
      <c r="AJ8" s="42"/>
      <c r="AK8" s="2"/>
      <c r="AL8" s="43">
        <f>データ!$R$6</f>
        <v>14434</v>
      </c>
      <c r="AM8" s="43"/>
      <c r="AN8" s="43"/>
      <c r="AO8" s="43"/>
      <c r="AP8" s="43"/>
      <c r="AQ8" s="43"/>
      <c r="AR8" s="43"/>
      <c r="AS8" s="43"/>
      <c r="AT8" s="44">
        <f>データ!$S$6</f>
        <v>75.180000000000007</v>
      </c>
      <c r="AU8" s="45"/>
      <c r="AV8" s="45"/>
      <c r="AW8" s="45"/>
      <c r="AX8" s="45"/>
      <c r="AY8" s="45"/>
      <c r="AZ8" s="45"/>
      <c r="BA8" s="45"/>
      <c r="BB8" s="46">
        <f>データ!$T$6</f>
        <v>191.99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20</v>
      </c>
      <c r="BM8" s="48"/>
      <c r="BN8" s="49" t="s">
        <v>13</v>
      </c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50"/>
    </row>
    <row r="9" spans="1:78" ht="18.75" customHeight="1" x14ac:dyDescent="0.2">
      <c r="A9" s="2"/>
      <c r="B9" s="32" t="s">
        <v>23</v>
      </c>
      <c r="C9" s="33"/>
      <c r="D9" s="33"/>
      <c r="E9" s="33"/>
      <c r="F9" s="33"/>
      <c r="G9" s="33"/>
      <c r="H9" s="33"/>
      <c r="I9" s="32" t="s">
        <v>25</v>
      </c>
      <c r="J9" s="33"/>
      <c r="K9" s="33"/>
      <c r="L9" s="33"/>
      <c r="M9" s="33"/>
      <c r="N9" s="33"/>
      <c r="O9" s="34"/>
      <c r="P9" s="35" t="s">
        <v>28</v>
      </c>
      <c r="Q9" s="35"/>
      <c r="R9" s="35"/>
      <c r="S9" s="35"/>
      <c r="T9" s="35"/>
      <c r="U9" s="35"/>
      <c r="V9" s="35"/>
      <c r="W9" s="35" t="s">
        <v>2</v>
      </c>
      <c r="X9" s="35"/>
      <c r="Y9" s="35"/>
      <c r="Z9" s="35"/>
      <c r="AA9" s="35"/>
      <c r="AB9" s="35"/>
      <c r="AC9" s="35"/>
      <c r="AD9" s="2"/>
      <c r="AE9" s="2"/>
      <c r="AF9" s="2"/>
      <c r="AG9" s="2"/>
      <c r="AH9" s="2"/>
      <c r="AI9" s="2"/>
      <c r="AJ9" s="2"/>
      <c r="AK9" s="2"/>
      <c r="AL9" s="35" t="s">
        <v>24</v>
      </c>
      <c r="AM9" s="35"/>
      <c r="AN9" s="35"/>
      <c r="AO9" s="35"/>
      <c r="AP9" s="35"/>
      <c r="AQ9" s="35"/>
      <c r="AR9" s="35"/>
      <c r="AS9" s="35"/>
      <c r="AT9" s="32" t="s">
        <v>31</v>
      </c>
      <c r="AU9" s="33"/>
      <c r="AV9" s="33"/>
      <c r="AW9" s="33"/>
      <c r="AX9" s="33"/>
      <c r="AY9" s="33"/>
      <c r="AZ9" s="33"/>
      <c r="BA9" s="33"/>
      <c r="BB9" s="35" t="s">
        <v>32</v>
      </c>
      <c r="BC9" s="35"/>
      <c r="BD9" s="35"/>
      <c r="BE9" s="35"/>
      <c r="BF9" s="35"/>
      <c r="BG9" s="35"/>
      <c r="BH9" s="35"/>
      <c r="BI9" s="35"/>
      <c r="BJ9" s="3"/>
      <c r="BK9" s="3"/>
      <c r="BL9" s="51" t="s">
        <v>29</v>
      </c>
      <c r="BM9" s="52"/>
      <c r="BN9" s="53" t="s">
        <v>34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4" t="str">
        <f>データ!$N$6</f>
        <v>-</v>
      </c>
      <c r="C10" s="45"/>
      <c r="D10" s="45"/>
      <c r="E10" s="45"/>
      <c r="F10" s="45"/>
      <c r="G10" s="45"/>
      <c r="H10" s="45"/>
      <c r="I10" s="44">
        <f>データ!$O$6</f>
        <v>53.45</v>
      </c>
      <c r="J10" s="45"/>
      <c r="K10" s="45"/>
      <c r="L10" s="45"/>
      <c r="M10" s="45"/>
      <c r="N10" s="45"/>
      <c r="O10" s="55"/>
      <c r="P10" s="46">
        <f>データ!$P$6</f>
        <v>41.55</v>
      </c>
      <c r="Q10" s="46"/>
      <c r="R10" s="46"/>
      <c r="S10" s="46"/>
      <c r="T10" s="46"/>
      <c r="U10" s="46"/>
      <c r="V10" s="46"/>
      <c r="W10" s="43">
        <f>データ!$Q$6</f>
        <v>1760</v>
      </c>
      <c r="X10" s="43"/>
      <c r="Y10" s="43"/>
      <c r="Z10" s="43"/>
      <c r="AA10" s="43"/>
      <c r="AB10" s="43"/>
      <c r="AC10" s="43"/>
      <c r="AD10" s="2"/>
      <c r="AE10" s="2"/>
      <c r="AF10" s="2"/>
      <c r="AG10" s="2"/>
      <c r="AH10" s="2"/>
      <c r="AI10" s="2"/>
      <c r="AJ10" s="2"/>
      <c r="AK10" s="2"/>
      <c r="AL10" s="43">
        <f>データ!$U$6</f>
        <v>5966</v>
      </c>
      <c r="AM10" s="43"/>
      <c r="AN10" s="43"/>
      <c r="AO10" s="43"/>
      <c r="AP10" s="43"/>
      <c r="AQ10" s="43"/>
      <c r="AR10" s="43"/>
      <c r="AS10" s="43"/>
      <c r="AT10" s="44">
        <f>データ!$V$6</f>
        <v>7</v>
      </c>
      <c r="AU10" s="45"/>
      <c r="AV10" s="45"/>
      <c r="AW10" s="45"/>
      <c r="AX10" s="45"/>
      <c r="AY10" s="45"/>
      <c r="AZ10" s="45"/>
      <c r="BA10" s="45"/>
      <c r="BB10" s="46">
        <f>データ!$W$6</f>
        <v>852.29</v>
      </c>
      <c r="BC10" s="46"/>
      <c r="BD10" s="46"/>
      <c r="BE10" s="46"/>
      <c r="BF10" s="46"/>
      <c r="BG10" s="46"/>
      <c r="BH10" s="46"/>
      <c r="BI10" s="46"/>
      <c r="BJ10" s="2"/>
      <c r="BK10" s="2"/>
      <c r="BL10" s="56" t="s">
        <v>36</v>
      </c>
      <c r="BM10" s="57"/>
      <c r="BN10" s="58" t="s">
        <v>38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1" t="s">
        <v>1</v>
      </c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</row>
    <row r="14" spans="1:78" ht="13.5" customHeight="1" x14ac:dyDescent="0.2">
      <c r="A14" s="2"/>
      <c r="B14" s="63" t="s">
        <v>40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5"/>
      <c r="BK14" s="2"/>
      <c r="BL14" s="69" t="s">
        <v>6</v>
      </c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1"/>
    </row>
    <row r="15" spans="1:78" ht="13.5" customHeight="1" x14ac:dyDescent="0.2">
      <c r="A15" s="2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8"/>
      <c r="BK15" s="2"/>
      <c r="BL15" s="72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4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2"/>
      <c r="BK16" s="2"/>
      <c r="BL16" s="75" t="s">
        <v>109</v>
      </c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2"/>
      <c r="BK17" s="2"/>
      <c r="BL17" s="75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2"/>
      <c r="BK18" s="2"/>
      <c r="BL18" s="75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2"/>
      <c r="BK19" s="2"/>
      <c r="BL19" s="75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2"/>
      <c r="BK20" s="2"/>
      <c r="BL20" s="75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2"/>
      <c r="BK21" s="2"/>
      <c r="BL21" s="75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2"/>
      <c r="BK22" s="2"/>
      <c r="BL22" s="75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2"/>
      <c r="BK23" s="2"/>
      <c r="BL23" s="75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2"/>
      <c r="BK24" s="2"/>
      <c r="BL24" s="75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2"/>
      <c r="BK25" s="2"/>
      <c r="BL25" s="75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2"/>
      <c r="BK26" s="2"/>
      <c r="BL26" s="75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2"/>
      <c r="BK27" s="2"/>
      <c r="BL27" s="75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2"/>
      <c r="BK28" s="2"/>
      <c r="BL28" s="75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2"/>
      <c r="BK29" s="2"/>
      <c r="BL29" s="75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2"/>
      <c r="BK30" s="2"/>
      <c r="BL30" s="75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2"/>
      <c r="BK31" s="2"/>
      <c r="BL31" s="75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2"/>
      <c r="BK32" s="2"/>
      <c r="BL32" s="75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2"/>
      <c r="BK33" s="2"/>
      <c r="BL33" s="75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2"/>
      <c r="BK34" s="2"/>
      <c r="BL34" s="75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2"/>
      <c r="BK35" s="2"/>
      <c r="BL35" s="75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2"/>
      <c r="BK36" s="2"/>
      <c r="BL36" s="75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2"/>
      <c r="BK37" s="2"/>
      <c r="BL37" s="75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2"/>
      <c r="BK38" s="2"/>
      <c r="BL38" s="75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2"/>
      <c r="BK39" s="2"/>
      <c r="BL39" s="75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2"/>
      <c r="BK40" s="2"/>
      <c r="BL40" s="75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2"/>
      <c r="BK41" s="2"/>
      <c r="BL41" s="75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2"/>
      <c r="BK42" s="2"/>
      <c r="BL42" s="75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2"/>
      <c r="BK43" s="2"/>
      <c r="BL43" s="75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2"/>
      <c r="BK44" s="2"/>
      <c r="BL44" s="75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7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2"/>
      <c r="BK45" s="2"/>
      <c r="BL45" s="69" t="s">
        <v>42</v>
      </c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1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2"/>
      <c r="BK46" s="2"/>
      <c r="BL46" s="72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4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2"/>
      <c r="BK47" s="2"/>
      <c r="BL47" s="75" t="s">
        <v>94</v>
      </c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2"/>
      <c r="BK48" s="2"/>
      <c r="BL48" s="75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2"/>
      <c r="BK49" s="2"/>
      <c r="BL49" s="75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2"/>
      <c r="BK50" s="2"/>
      <c r="BL50" s="75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2"/>
      <c r="BK51" s="2"/>
      <c r="BL51" s="75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2"/>
      <c r="BK52" s="2"/>
      <c r="BL52" s="75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2"/>
      <c r="BK53" s="2"/>
      <c r="BL53" s="75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2"/>
      <c r="BK54" s="2"/>
      <c r="BL54" s="75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2"/>
      <c r="BK55" s="2"/>
      <c r="BL55" s="75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2"/>
      <c r="BK56" s="2"/>
      <c r="BL56" s="75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2"/>
      <c r="BK57" s="2"/>
      <c r="BL57" s="75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1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1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1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2"/>
      <c r="BK58" s="2"/>
      <c r="BL58" s="75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7"/>
    </row>
    <row r="59" spans="1:78" ht="13.5" customHeight="1" x14ac:dyDescent="0.2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3"/>
      <c r="BK59" s="2"/>
      <c r="BL59" s="75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7"/>
    </row>
    <row r="60" spans="1:78" ht="13.5" customHeight="1" x14ac:dyDescent="0.2">
      <c r="A60" s="2"/>
      <c r="B60" s="66" t="s">
        <v>30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8"/>
      <c r="BK60" s="2"/>
      <c r="BL60" s="75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7"/>
    </row>
    <row r="61" spans="1:78" ht="13.5" customHeight="1" x14ac:dyDescent="0.2">
      <c r="A61" s="2"/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8"/>
      <c r="BK61" s="2"/>
      <c r="BL61" s="75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2"/>
      <c r="BK62" s="2"/>
      <c r="BL62" s="75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2"/>
      <c r="BK63" s="2"/>
      <c r="BL63" s="75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7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2"/>
      <c r="BK64" s="2"/>
      <c r="BL64" s="69" t="s">
        <v>44</v>
      </c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1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2"/>
      <c r="BK65" s="2"/>
      <c r="BL65" s="72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4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2"/>
      <c r="BK66" s="2"/>
      <c r="BL66" s="75" t="s">
        <v>110</v>
      </c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2"/>
      <c r="BK67" s="2"/>
      <c r="BL67" s="75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2"/>
      <c r="BK68" s="2"/>
      <c r="BL68" s="75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2"/>
      <c r="BK69" s="2"/>
      <c r="BL69" s="75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2"/>
      <c r="BK70" s="2"/>
      <c r="BL70" s="75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2"/>
      <c r="BK71" s="2"/>
      <c r="BL71" s="75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2"/>
      <c r="BK72" s="2"/>
      <c r="BL72" s="75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2"/>
      <c r="BK73" s="2"/>
      <c r="BL73" s="75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2"/>
      <c r="BK74" s="2"/>
      <c r="BL74" s="75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2"/>
      <c r="BK75" s="2"/>
      <c r="BL75" s="75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2"/>
      <c r="BK76" s="2"/>
      <c r="BL76" s="75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2"/>
      <c r="BK77" s="2"/>
      <c r="BL77" s="75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2"/>
      <c r="BK78" s="2"/>
      <c r="BL78" s="75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1"/>
      <c r="V79" s="1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1"/>
      <c r="AP79" s="1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2"/>
      <c r="BK79" s="2"/>
      <c r="BL79" s="75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1"/>
      <c r="V80" s="1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1"/>
      <c r="AP80" s="1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2"/>
      <c r="BK80" s="2"/>
      <c r="BL80" s="75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7"/>
    </row>
    <row r="81" spans="1:78" ht="13.5" customHeight="1" x14ac:dyDescent="0.2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2"/>
      <c r="BK81" s="2"/>
      <c r="BL81" s="75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7"/>
    </row>
    <row r="82" spans="1:78" ht="13.5" customHeight="1" x14ac:dyDescent="0.2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3"/>
      <c r="BK82" s="2"/>
      <c r="BL82" s="78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80"/>
    </row>
    <row r="83" spans="1:78" x14ac:dyDescent="0.2">
      <c r="C83" s="10"/>
    </row>
    <row r="84" spans="1:78" hidden="1" x14ac:dyDescent="0.2">
      <c r="B84" s="6" t="s">
        <v>37</v>
      </c>
      <c r="C84" s="6"/>
      <c r="D84" s="6"/>
      <c r="E84" s="6" t="s">
        <v>46</v>
      </c>
      <c r="F84" s="6" t="s">
        <v>33</v>
      </c>
      <c r="G84" s="6" t="s">
        <v>47</v>
      </c>
      <c r="H84" s="6" t="s">
        <v>49</v>
      </c>
      <c r="I84" s="6" t="s">
        <v>52</v>
      </c>
      <c r="J84" s="6" t="s">
        <v>39</v>
      </c>
      <c r="K84" s="6" t="s">
        <v>26</v>
      </c>
      <c r="L84" s="6" t="s">
        <v>50</v>
      </c>
      <c r="M84" s="6" t="s">
        <v>54</v>
      </c>
      <c r="N84" s="6" t="s">
        <v>55</v>
      </c>
      <c r="O84" s="6" t="s">
        <v>58</v>
      </c>
    </row>
    <row r="85" spans="1:78" hidden="1" x14ac:dyDescent="0.2">
      <c r="B85" s="6"/>
      <c r="C85" s="6"/>
      <c r="D85" s="6"/>
      <c r="E85" s="6" t="str">
        <f>データ!AH6</f>
        <v>【102.02】</v>
      </c>
      <c r="F85" s="6" t="str">
        <f>データ!AS6</f>
        <v>【26.96】</v>
      </c>
      <c r="G85" s="6" t="str">
        <f>データ!BD6</f>
        <v>【142.39】</v>
      </c>
      <c r="H85" s="6" t="str">
        <f>データ!BO6</f>
        <v>【1,043.36】</v>
      </c>
      <c r="I85" s="6" t="str">
        <f>データ!BZ6</f>
        <v>【56.19】</v>
      </c>
      <c r="J85" s="6" t="str">
        <f>データ!CK6</f>
        <v>【285.60】</v>
      </c>
      <c r="K85" s="6" t="str">
        <f>データ!CV6</f>
        <v>【48.33】</v>
      </c>
      <c r="L85" s="6" t="str">
        <f>データ!DG6</f>
        <v>【70.34】</v>
      </c>
      <c r="M85" s="6" t="str">
        <f>データ!DR6</f>
        <v>【35.50】</v>
      </c>
      <c r="N85" s="6" t="str">
        <f>データ!EC6</f>
        <v>【16.16】</v>
      </c>
      <c r="O85" s="6" t="str">
        <f>データ!EN6</f>
        <v>【0.28】</v>
      </c>
    </row>
  </sheetData>
  <sheetProtection algorithmName="SHA-512" hashValue="q+wlOyoarwHyVXqrr6YRNmfb1NziyPubgrz2PAYfKDwMmF/bQhVVbZ6ezhjJLnT1NySFawYHbYo9Zw1SvO7E6w==" saltValue="uTbw3/v/+JapRiNDrMeLsA==" spinCount="100000" sheet="1" objects="1" scenarios="1" formatCells="0" formatColumns="0" formatRows="0"/>
  <mergeCells count="48">
    <mergeCell ref="B60:BJ61"/>
    <mergeCell ref="BL64:BZ65"/>
    <mergeCell ref="BL16:BZ44"/>
    <mergeCell ref="BL47:BZ63"/>
    <mergeCell ref="BL66:BZ82"/>
    <mergeCell ref="B2:BZ4"/>
    <mergeCell ref="BL11:BZ13"/>
    <mergeCell ref="B14:BJ15"/>
    <mergeCell ref="BL14:BZ15"/>
    <mergeCell ref="BL45:BZ46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9:H9"/>
    <mergeCell ref="I9:O9"/>
    <mergeCell ref="P9:V9"/>
    <mergeCell ref="W9:AC9"/>
    <mergeCell ref="AL9:AS9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6:AG6"/>
    <mergeCell ref="B7:H7"/>
    <mergeCell ref="I7:O7"/>
    <mergeCell ref="P7:V7"/>
    <mergeCell ref="W7:AC7"/>
    <mergeCell ref="AD7:AJ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17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>
        <v>1</v>
      </c>
      <c r="Y1" s="23">
        <v>1</v>
      </c>
      <c r="Z1" s="23">
        <v>1</v>
      </c>
      <c r="AA1" s="23">
        <v>1</v>
      </c>
      <c r="AB1" s="23">
        <v>1</v>
      </c>
      <c r="AC1" s="23">
        <v>1</v>
      </c>
      <c r="AD1" s="23">
        <v>1</v>
      </c>
      <c r="AE1" s="23">
        <v>1</v>
      </c>
      <c r="AF1" s="23">
        <v>1</v>
      </c>
      <c r="AG1" s="23">
        <v>1</v>
      </c>
      <c r="AH1" s="23"/>
      <c r="AI1" s="23">
        <v>1</v>
      </c>
      <c r="AJ1" s="23">
        <v>1</v>
      </c>
      <c r="AK1" s="23">
        <v>1</v>
      </c>
      <c r="AL1" s="23">
        <v>1</v>
      </c>
      <c r="AM1" s="23">
        <v>1</v>
      </c>
      <c r="AN1" s="23">
        <v>1</v>
      </c>
      <c r="AO1" s="23">
        <v>1</v>
      </c>
      <c r="AP1" s="23">
        <v>1</v>
      </c>
      <c r="AQ1" s="23">
        <v>1</v>
      </c>
      <c r="AR1" s="23">
        <v>1</v>
      </c>
      <c r="AS1" s="23"/>
      <c r="AT1" s="23">
        <v>1</v>
      </c>
      <c r="AU1" s="23">
        <v>1</v>
      </c>
      <c r="AV1" s="23">
        <v>1</v>
      </c>
      <c r="AW1" s="23">
        <v>1</v>
      </c>
      <c r="AX1" s="23">
        <v>1</v>
      </c>
      <c r="AY1" s="23">
        <v>1</v>
      </c>
      <c r="AZ1" s="23">
        <v>1</v>
      </c>
      <c r="BA1" s="23">
        <v>1</v>
      </c>
      <c r="BB1" s="23">
        <v>1</v>
      </c>
      <c r="BC1" s="23">
        <v>1</v>
      </c>
      <c r="BD1" s="23"/>
      <c r="BE1" s="23">
        <v>1</v>
      </c>
      <c r="BF1" s="23">
        <v>1</v>
      </c>
      <c r="BG1" s="23">
        <v>1</v>
      </c>
      <c r="BH1" s="23">
        <v>1</v>
      </c>
      <c r="BI1" s="23">
        <v>1</v>
      </c>
      <c r="BJ1" s="23">
        <v>1</v>
      </c>
      <c r="BK1" s="23">
        <v>1</v>
      </c>
      <c r="BL1" s="23">
        <v>1</v>
      </c>
      <c r="BM1" s="23">
        <v>1</v>
      </c>
      <c r="BN1" s="23">
        <v>1</v>
      </c>
      <c r="BO1" s="23"/>
      <c r="BP1" s="23">
        <v>1</v>
      </c>
      <c r="BQ1" s="23">
        <v>1</v>
      </c>
      <c r="BR1" s="23">
        <v>1</v>
      </c>
      <c r="BS1" s="23">
        <v>1</v>
      </c>
      <c r="BT1" s="23">
        <v>1</v>
      </c>
      <c r="BU1" s="23">
        <v>1</v>
      </c>
      <c r="BV1" s="23">
        <v>1</v>
      </c>
      <c r="BW1" s="23">
        <v>1</v>
      </c>
      <c r="BX1" s="23">
        <v>1</v>
      </c>
      <c r="BY1" s="23">
        <v>1</v>
      </c>
      <c r="BZ1" s="23"/>
      <c r="CA1" s="23">
        <v>1</v>
      </c>
      <c r="CB1" s="23">
        <v>1</v>
      </c>
      <c r="CC1" s="23">
        <v>1</v>
      </c>
      <c r="CD1" s="23">
        <v>1</v>
      </c>
      <c r="CE1" s="23">
        <v>1</v>
      </c>
      <c r="CF1" s="23">
        <v>1</v>
      </c>
      <c r="CG1" s="23">
        <v>1</v>
      </c>
      <c r="CH1" s="23">
        <v>1</v>
      </c>
      <c r="CI1" s="23">
        <v>1</v>
      </c>
      <c r="CJ1" s="23">
        <v>1</v>
      </c>
      <c r="CK1" s="23"/>
      <c r="CL1" s="23">
        <v>1</v>
      </c>
      <c r="CM1" s="23">
        <v>1</v>
      </c>
      <c r="CN1" s="23">
        <v>1</v>
      </c>
      <c r="CO1" s="23">
        <v>1</v>
      </c>
      <c r="CP1" s="23">
        <v>1</v>
      </c>
      <c r="CQ1" s="23">
        <v>1</v>
      </c>
      <c r="CR1" s="23">
        <v>1</v>
      </c>
      <c r="CS1" s="23">
        <v>1</v>
      </c>
      <c r="CT1" s="23">
        <v>1</v>
      </c>
      <c r="CU1" s="23">
        <v>1</v>
      </c>
      <c r="CV1" s="23"/>
      <c r="CW1" s="23">
        <v>1</v>
      </c>
      <c r="CX1" s="23">
        <v>1</v>
      </c>
      <c r="CY1" s="23">
        <v>1</v>
      </c>
      <c r="CZ1" s="23">
        <v>1</v>
      </c>
      <c r="DA1" s="23">
        <v>1</v>
      </c>
      <c r="DB1" s="23">
        <v>1</v>
      </c>
      <c r="DC1" s="23">
        <v>1</v>
      </c>
      <c r="DD1" s="23">
        <v>1</v>
      </c>
      <c r="DE1" s="23">
        <v>1</v>
      </c>
      <c r="DF1" s="23">
        <v>1</v>
      </c>
      <c r="DG1" s="23"/>
      <c r="DH1" s="23">
        <v>1</v>
      </c>
      <c r="DI1" s="23">
        <v>1</v>
      </c>
      <c r="DJ1" s="23">
        <v>1</v>
      </c>
      <c r="DK1" s="23">
        <v>1</v>
      </c>
      <c r="DL1" s="23">
        <v>1</v>
      </c>
      <c r="DM1" s="23">
        <v>1</v>
      </c>
      <c r="DN1" s="23">
        <v>1</v>
      </c>
      <c r="DO1" s="23">
        <v>1</v>
      </c>
      <c r="DP1" s="23">
        <v>1</v>
      </c>
      <c r="DQ1" s="23">
        <v>1</v>
      </c>
      <c r="DR1" s="23"/>
      <c r="DS1" s="23">
        <v>1</v>
      </c>
      <c r="DT1" s="23">
        <v>1</v>
      </c>
      <c r="DU1" s="23">
        <v>1</v>
      </c>
      <c r="DV1" s="23">
        <v>1</v>
      </c>
      <c r="DW1" s="23">
        <v>1</v>
      </c>
      <c r="DX1" s="23">
        <v>1</v>
      </c>
      <c r="DY1" s="23">
        <v>1</v>
      </c>
      <c r="DZ1" s="23">
        <v>1</v>
      </c>
      <c r="EA1" s="23">
        <v>1</v>
      </c>
      <c r="EB1" s="23">
        <v>1</v>
      </c>
      <c r="EC1" s="23"/>
      <c r="ED1" s="23">
        <v>1</v>
      </c>
      <c r="EE1" s="23">
        <v>1</v>
      </c>
      <c r="EF1" s="23">
        <v>1</v>
      </c>
      <c r="EG1" s="23">
        <v>1</v>
      </c>
      <c r="EH1" s="23">
        <v>1</v>
      </c>
      <c r="EI1" s="23">
        <v>1</v>
      </c>
      <c r="EJ1" s="23">
        <v>1</v>
      </c>
      <c r="EK1" s="23">
        <v>1</v>
      </c>
      <c r="EL1" s="23">
        <v>1</v>
      </c>
      <c r="EM1" s="23">
        <v>1</v>
      </c>
      <c r="EN1" s="23"/>
    </row>
    <row r="2" spans="1:144" x14ac:dyDescent="0.2">
      <c r="A2" s="15" t="s">
        <v>51</v>
      </c>
      <c r="B2" s="15">
        <f t="shared" ref="B2:EN2" si="0">COLUMN()-1</f>
        <v>1</v>
      </c>
      <c r="C2" s="15">
        <f t="shared" si="0"/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si="0"/>
        <v>70</v>
      </c>
      <c r="BT2" s="15">
        <f t="shared" si="0"/>
        <v>71</v>
      </c>
      <c r="BU2" s="15">
        <f t="shared" si="0"/>
        <v>72</v>
      </c>
      <c r="BV2" s="15">
        <f t="shared" si="0"/>
        <v>73</v>
      </c>
      <c r="BW2" s="15">
        <f t="shared" si="0"/>
        <v>74</v>
      </c>
      <c r="BX2" s="15">
        <f t="shared" si="0"/>
        <v>75</v>
      </c>
      <c r="BY2" s="15">
        <f t="shared" si="0"/>
        <v>76</v>
      </c>
      <c r="BZ2" s="15">
        <f t="shared" si="0"/>
        <v>77</v>
      </c>
      <c r="CA2" s="15">
        <f t="shared" si="0"/>
        <v>78</v>
      </c>
      <c r="CB2" s="15">
        <f t="shared" si="0"/>
        <v>79</v>
      </c>
      <c r="CC2" s="15">
        <f t="shared" si="0"/>
        <v>80</v>
      </c>
      <c r="CD2" s="15">
        <f t="shared" si="0"/>
        <v>81</v>
      </c>
      <c r="CE2" s="15">
        <f t="shared" si="0"/>
        <v>82</v>
      </c>
      <c r="CF2" s="15">
        <f t="shared" si="0"/>
        <v>83</v>
      </c>
      <c r="CG2" s="15">
        <f t="shared" si="0"/>
        <v>84</v>
      </c>
      <c r="CH2" s="15">
        <f t="shared" si="0"/>
        <v>85</v>
      </c>
      <c r="CI2" s="15">
        <f t="shared" si="0"/>
        <v>86</v>
      </c>
      <c r="CJ2" s="15">
        <f t="shared" si="0"/>
        <v>87</v>
      </c>
      <c r="CK2" s="15">
        <f t="shared" si="0"/>
        <v>88</v>
      </c>
      <c r="CL2" s="15">
        <f t="shared" si="0"/>
        <v>89</v>
      </c>
      <c r="CM2" s="15">
        <f t="shared" si="0"/>
        <v>90</v>
      </c>
      <c r="CN2" s="15">
        <f t="shared" si="0"/>
        <v>91</v>
      </c>
      <c r="CO2" s="15">
        <f t="shared" si="0"/>
        <v>92</v>
      </c>
      <c r="CP2" s="15">
        <f t="shared" si="0"/>
        <v>93</v>
      </c>
      <c r="CQ2" s="15">
        <f t="shared" si="0"/>
        <v>94</v>
      </c>
      <c r="CR2" s="15">
        <f t="shared" si="0"/>
        <v>95</v>
      </c>
      <c r="CS2" s="15">
        <f t="shared" si="0"/>
        <v>96</v>
      </c>
      <c r="CT2" s="15">
        <f t="shared" si="0"/>
        <v>97</v>
      </c>
      <c r="CU2" s="15">
        <f t="shared" si="0"/>
        <v>98</v>
      </c>
      <c r="CV2" s="15">
        <f t="shared" si="0"/>
        <v>99</v>
      </c>
      <c r="CW2" s="15">
        <f t="shared" si="0"/>
        <v>100</v>
      </c>
      <c r="CX2" s="15">
        <f t="shared" si="0"/>
        <v>101</v>
      </c>
      <c r="CY2" s="15">
        <f t="shared" si="0"/>
        <v>102</v>
      </c>
      <c r="CZ2" s="15">
        <f t="shared" si="0"/>
        <v>103</v>
      </c>
      <c r="DA2" s="15">
        <f t="shared" si="0"/>
        <v>104</v>
      </c>
      <c r="DB2" s="15">
        <f t="shared" si="0"/>
        <v>105</v>
      </c>
      <c r="DC2" s="15">
        <f t="shared" si="0"/>
        <v>106</v>
      </c>
      <c r="DD2" s="15">
        <f t="shared" si="0"/>
        <v>107</v>
      </c>
      <c r="DE2" s="15">
        <f t="shared" si="0"/>
        <v>108</v>
      </c>
      <c r="DF2" s="15">
        <f t="shared" si="0"/>
        <v>109</v>
      </c>
      <c r="DG2" s="15">
        <f t="shared" si="0"/>
        <v>110</v>
      </c>
      <c r="DH2" s="15">
        <f t="shared" si="0"/>
        <v>111</v>
      </c>
      <c r="DI2" s="15">
        <f t="shared" si="0"/>
        <v>112</v>
      </c>
      <c r="DJ2" s="15">
        <f t="shared" si="0"/>
        <v>113</v>
      </c>
      <c r="DK2" s="15">
        <f t="shared" si="0"/>
        <v>114</v>
      </c>
      <c r="DL2" s="15">
        <f t="shared" si="0"/>
        <v>115</v>
      </c>
      <c r="DM2" s="15">
        <f t="shared" si="0"/>
        <v>116</v>
      </c>
      <c r="DN2" s="15">
        <f t="shared" si="0"/>
        <v>117</v>
      </c>
      <c r="DO2" s="15">
        <f t="shared" si="0"/>
        <v>118</v>
      </c>
      <c r="DP2" s="15">
        <f t="shared" si="0"/>
        <v>119</v>
      </c>
      <c r="DQ2" s="15">
        <f t="shared" si="0"/>
        <v>120</v>
      </c>
      <c r="DR2" s="15">
        <f t="shared" si="0"/>
        <v>121</v>
      </c>
      <c r="DS2" s="15">
        <f t="shared" si="0"/>
        <v>122</v>
      </c>
      <c r="DT2" s="15">
        <f t="shared" si="0"/>
        <v>123</v>
      </c>
      <c r="DU2" s="15">
        <f t="shared" si="0"/>
        <v>124</v>
      </c>
      <c r="DV2" s="15">
        <f t="shared" si="0"/>
        <v>125</v>
      </c>
      <c r="DW2" s="15">
        <f t="shared" si="0"/>
        <v>126</v>
      </c>
      <c r="DX2" s="15">
        <f t="shared" si="0"/>
        <v>127</v>
      </c>
      <c r="DY2" s="15">
        <f t="shared" si="0"/>
        <v>128</v>
      </c>
      <c r="DZ2" s="15">
        <f t="shared" si="0"/>
        <v>129</v>
      </c>
      <c r="EA2" s="15">
        <f t="shared" si="0"/>
        <v>130</v>
      </c>
      <c r="EB2" s="15">
        <f t="shared" si="0"/>
        <v>131</v>
      </c>
      <c r="EC2" s="15">
        <f t="shared" si="0"/>
        <v>132</v>
      </c>
      <c r="ED2" s="15">
        <f t="shared" si="0"/>
        <v>133</v>
      </c>
      <c r="EE2" s="15">
        <f t="shared" si="0"/>
        <v>134</v>
      </c>
      <c r="EF2" s="15">
        <f t="shared" si="0"/>
        <v>135</v>
      </c>
      <c r="EG2" s="15">
        <f t="shared" si="0"/>
        <v>136</v>
      </c>
      <c r="EH2" s="15">
        <f t="shared" si="0"/>
        <v>137</v>
      </c>
      <c r="EI2" s="15">
        <f t="shared" si="0"/>
        <v>138</v>
      </c>
      <c r="EJ2" s="15">
        <f t="shared" si="0"/>
        <v>139</v>
      </c>
      <c r="EK2" s="15">
        <f t="shared" si="0"/>
        <v>140</v>
      </c>
      <c r="EL2" s="15">
        <f t="shared" si="0"/>
        <v>141</v>
      </c>
      <c r="EM2" s="15">
        <f t="shared" si="0"/>
        <v>142</v>
      </c>
      <c r="EN2" s="15">
        <f t="shared" si="0"/>
        <v>143</v>
      </c>
    </row>
    <row r="3" spans="1:144" x14ac:dyDescent="0.2">
      <c r="A3" s="15" t="s">
        <v>35</v>
      </c>
      <c r="B3" s="17" t="s">
        <v>59</v>
      </c>
      <c r="C3" s="17" t="s">
        <v>62</v>
      </c>
      <c r="D3" s="17" t="s">
        <v>10</v>
      </c>
      <c r="E3" s="17" t="s">
        <v>21</v>
      </c>
      <c r="F3" s="17" t="s">
        <v>60</v>
      </c>
      <c r="G3" s="17" t="s">
        <v>22</v>
      </c>
      <c r="H3" s="83" t="s">
        <v>64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1" t="s">
        <v>4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30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2">
      <c r="A4" s="15" t="s">
        <v>65</v>
      </c>
      <c r="B4" s="18"/>
      <c r="C4" s="18"/>
      <c r="D4" s="18"/>
      <c r="E4" s="18"/>
      <c r="F4" s="18"/>
      <c r="G4" s="1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48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45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63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66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14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67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68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69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57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70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53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2">
      <c r="A5" s="15" t="s">
        <v>41</v>
      </c>
      <c r="B5" s="19"/>
      <c r="C5" s="19"/>
      <c r="D5" s="19"/>
      <c r="E5" s="19"/>
      <c r="F5" s="19"/>
      <c r="G5" s="19"/>
      <c r="H5" s="24" t="s">
        <v>71</v>
      </c>
      <c r="I5" s="24" t="s">
        <v>72</v>
      </c>
      <c r="J5" s="24" t="s">
        <v>56</v>
      </c>
      <c r="K5" s="24" t="s">
        <v>73</v>
      </c>
      <c r="L5" s="24" t="s">
        <v>27</v>
      </c>
      <c r="M5" s="24" t="s">
        <v>3</v>
      </c>
      <c r="N5" s="24" t="s">
        <v>74</v>
      </c>
      <c r="O5" s="24" t="s">
        <v>75</v>
      </c>
      <c r="P5" s="24" t="s">
        <v>76</v>
      </c>
      <c r="Q5" s="24" t="s">
        <v>77</v>
      </c>
      <c r="R5" s="24" t="s">
        <v>78</v>
      </c>
      <c r="S5" s="24" t="s">
        <v>79</v>
      </c>
      <c r="T5" s="24" t="s">
        <v>80</v>
      </c>
      <c r="U5" s="24" t="s">
        <v>81</v>
      </c>
      <c r="V5" s="24" t="s">
        <v>82</v>
      </c>
      <c r="W5" s="24" t="s">
        <v>83</v>
      </c>
      <c r="X5" s="24" t="s">
        <v>84</v>
      </c>
      <c r="Y5" s="24" t="s">
        <v>9</v>
      </c>
      <c r="Z5" s="24" t="s">
        <v>85</v>
      </c>
      <c r="AA5" s="24" t="s">
        <v>86</v>
      </c>
      <c r="AB5" s="24" t="s">
        <v>87</v>
      </c>
      <c r="AC5" s="24" t="s">
        <v>88</v>
      </c>
      <c r="AD5" s="24" t="s">
        <v>89</v>
      </c>
      <c r="AE5" s="24" t="s">
        <v>43</v>
      </c>
      <c r="AF5" s="24" t="s">
        <v>90</v>
      </c>
      <c r="AG5" s="24" t="s">
        <v>91</v>
      </c>
      <c r="AH5" s="24" t="s">
        <v>37</v>
      </c>
      <c r="AI5" s="24" t="s">
        <v>84</v>
      </c>
      <c r="AJ5" s="24" t="s">
        <v>9</v>
      </c>
      <c r="AK5" s="24" t="s">
        <v>85</v>
      </c>
      <c r="AL5" s="24" t="s">
        <v>86</v>
      </c>
      <c r="AM5" s="24" t="s">
        <v>87</v>
      </c>
      <c r="AN5" s="24" t="s">
        <v>88</v>
      </c>
      <c r="AO5" s="24" t="s">
        <v>89</v>
      </c>
      <c r="AP5" s="24" t="s">
        <v>43</v>
      </c>
      <c r="AQ5" s="24" t="s">
        <v>90</v>
      </c>
      <c r="AR5" s="24" t="s">
        <v>91</v>
      </c>
      <c r="AS5" s="24" t="s">
        <v>92</v>
      </c>
      <c r="AT5" s="24" t="s">
        <v>84</v>
      </c>
      <c r="AU5" s="24" t="s">
        <v>9</v>
      </c>
      <c r="AV5" s="24" t="s">
        <v>85</v>
      </c>
      <c r="AW5" s="24" t="s">
        <v>86</v>
      </c>
      <c r="AX5" s="24" t="s">
        <v>87</v>
      </c>
      <c r="AY5" s="24" t="s">
        <v>88</v>
      </c>
      <c r="AZ5" s="24" t="s">
        <v>89</v>
      </c>
      <c r="BA5" s="24" t="s">
        <v>43</v>
      </c>
      <c r="BB5" s="24" t="s">
        <v>90</v>
      </c>
      <c r="BC5" s="24" t="s">
        <v>91</v>
      </c>
      <c r="BD5" s="24" t="s">
        <v>92</v>
      </c>
      <c r="BE5" s="24" t="s">
        <v>84</v>
      </c>
      <c r="BF5" s="24" t="s">
        <v>9</v>
      </c>
      <c r="BG5" s="24" t="s">
        <v>85</v>
      </c>
      <c r="BH5" s="24" t="s">
        <v>86</v>
      </c>
      <c r="BI5" s="24" t="s">
        <v>87</v>
      </c>
      <c r="BJ5" s="24" t="s">
        <v>88</v>
      </c>
      <c r="BK5" s="24" t="s">
        <v>89</v>
      </c>
      <c r="BL5" s="24" t="s">
        <v>43</v>
      </c>
      <c r="BM5" s="24" t="s">
        <v>90</v>
      </c>
      <c r="BN5" s="24" t="s">
        <v>91</v>
      </c>
      <c r="BO5" s="24" t="s">
        <v>92</v>
      </c>
      <c r="BP5" s="24" t="s">
        <v>84</v>
      </c>
      <c r="BQ5" s="24" t="s">
        <v>9</v>
      </c>
      <c r="BR5" s="24" t="s">
        <v>85</v>
      </c>
      <c r="BS5" s="24" t="s">
        <v>86</v>
      </c>
      <c r="BT5" s="24" t="s">
        <v>87</v>
      </c>
      <c r="BU5" s="24" t="s">
        <v>88</v>
      </c>
      <c r="BV5" s="24" t="s">
        <v>89</v>
      </c>
      <c r="BW5" s="24" t="s">
        <v>43</v>
      </c>
      <c r="BX5" s="24" t="s">
        <v>90</v>
      </c>
      <c r="BY5" s="24" t="s">
        <v>91</v>
      </c>
      <c r="BZ5" s="24" t="s">
        <v>92</v>
      </c>
      <c r="CA5" s="24" t="s">
        <v>84</v>
      </c>
      <c r="CB5" s="24" t="s">
        <v>9</v>
      </c>
      <c r="CC5" s="24" t="s">
        <v>85</v>
      </c>
      <c r="CD5" s="24" t="s">
        <v>86</v>
      </c>
      <c r="CE5" s="24" t="s">
        <v>87</v>
      </c>
      <c r="CF5" s="24" t="s">
        <v>88</v>
      </c>
      <c r="CG5" s="24" t="s">
        <v>89</v>
      </c>
      <c r="CH5" s="24" t="s">
        <v>43</v>
      </c>
      <c r="CI5" s="24" t="s">
        <v>90</v>
      </c>
      <c r="CJ5" s="24" t="s">
        <v>91</v>
      </c>
      <c r="CK5" s="24" t="s">
        <v>92</v>
      </c>
      <c r="CL5" s="24" t="s">
        <v>84</v>
      </c>
      <c r="CM5" s="24" t="s">
        <v>9</v>
      </c>
      <c r="CN5" s="24" t="s">
        <v>85</v>
      </c>
      <c r="CO5" s="24" t="s">
        <v>86</v>
      </c>
      <c r="CP5" s="24" t="s">
        <v>87</v>
      </c>
      <c r="CQ5" s="24" t="s">
        <v>88</v>
      </c>
      <c r="CR5" s="24" t="s">
        <v>89</v>
      </c>
      <c r="CS5" s="24" t="s">
        <v>43</v>
      </c>
      <c r="CT5" s="24" t="s">
        <v>90</v>
      </c>
      <c r="CU5" s="24" t="s">
        <v>91</v>
      </c>
      <c r="CV5" s="24" t="s">
        <v>92</v>
      </c>
      <c r="CW5" s="24" t="s">
        <v>84</v>
      </c>
      <c r="CX5" s="24" t="s">
        <v>9</v>
      </c>
      <c r="CY5" s="24" t="s">
        <v>85</v>
      </c>
      <c r="CZ5" s="24" t="s">
        <v>86</v>
      </c>
      <c r="DA5" s="24" t="s">
        <v>87</v>
      </c>
      <c r="DB5" s="24" t="s">
        <v>88</v>
      </c>
      <c r="DC5" s="24" t="s">
        <v>89</v>
      </c>
      <c r="DD5" s="24" t="s">
        <v>43</v>
      </c>
      <c r="DE5" s="24" t="s">
        <v>90</v>
      </c>
      <c r="DF5" s="24" t="s">
        <v>91</v>
      </c>
      <c r="DG5" s="24" t="s">
        <v>92</v>
      </c>
      <c r="DH5" s="24" t="s">
        <v>84</v>
      </c>
      <c r="DI5" s="24" t="s">
        <v>9</v>
      </c>
      <c r="DJ5" s="24" t="s">
        <v>85</v>
      </c>
      <c r="DK5" s="24" t="s">
        <v>86</v>
      </c>
      <c r="DL5" s="24" t="s">
        <v>87</v>
      </c>
      <c r="DM5" s="24" t="s">
        <v>88</v>
      </c>
      <c r="DN5" s="24" t="s">
        <v>89</v>
      </c>
      <c r="DO5" s="24" t="s">
        <v>43</v>
      </c>
      <c r="DP5" s="24" t="s">
        <v>90</v>
      </c>
      <c r="DQ5" s="24" t="s">
        <v>91</v>
      </c>
      <c r="DR5" s="24" t="s">
        <v>92</v>
      </c>
      <c r="DS5" s="24" t="s">
        <v>84</v>
      </c>
      <c r="DT5" s="24" t="s">
        <v>9</v>
      </c>
      <c r="DU5" s="24" t="s">
        <v>85</v>
      </c>
      <c r="DV5" s="24" t="s">
        <v>86</v>
      </c>
      <c r="DW5" s="24" t="s">
        <v>87</v>
      </c>
      <c r="DX5" s="24" t="s">
        <v>88</v>
      </c>
      <c r="DY5" s="24" t="s">
        <v>89</v>
      </c>
      <c r="DZ5" s="24" t="s">
        <v>43</v>
      </c>
      <c r="EA5" s="24" t="s">
        <v>90</v>
      </c>
      <c r="EB5" s="24" t="s">
        <v>91</v>
      </c>
      <c r="EC5" s="24" t="s">
        <v>92</v>
      </c>
      <c r="ED5" s="24" t="s">
        <v>84</v>
      </c>
      <c r="EE5" s="24" t="s">
        <v>9</v>
      </c>
      <c r="EF5" s="24" t="s">
        <v>85</v>
      </c>
      <c r="EG5" s="24" t="s">
        <v>86</v>
      </c>
      <c r="EH5" s="24" t="s">
        <v>87</v>
      </c>
      <c r="EI5" s="24" t="s">
        <v>88</v>
      </c>
      <c r="EJ5" s="24" t="s">
        <v>89</v>
      </c>
      <c r="EK5" s="24" t="s">
        <v>43</v>
      </c>
      <c r="EL5" s="24" t="s">
        <v>90</v>
      </c>
      <c r="EM5" s="24" t="s">
        <v>91</v>
      </c>
      <c r="EN5" s="24" t="s">
        <v>92</v>
      </c>
    </row>
    <row r="6" spans="1:144" s="14" customFormat="1" x14ac:dyDescent="0.2">
      <c r="A6" s="15" t="s">
        <v>16</v>
      </c>
      <c r="B6" s="20">
        <f t="shared" ref="B6:W6" si="1">B7</f>
        <v>2024</v>
      </c>
      <c r="C6" s="20">
        <f t="shared" si="1"/>
        <v>193461</v>
      </c>
      <c r="D6" s="20">
        <f t="shared" si="1"/>
        <v>46</v>
      </c>
      <c r="E6" s="20">
        <f t="shared" si="1"/>
        <v>1</v>
      </c>
      <c r="F6" s="20">
        <f t="shared" si="1"/>
        <v>0</v>
      </c>
      <c r="G6" s="20">
        <f t="shared" si="1"/>
        <v>5</v>
      </c>
      <c r="H6" s="20" t="str">
        <f t="shared" si="1"/>
        <v>山梨県　市川三郷町</v>
      </c>
      <c r="I6" s="20" t="str">
        <f t="shared" si="1"/>
        <v>法適用</v>
      </c>
      <c r="J6" s="20" t="str">
        <f t="shared" si="1"/>
        <v>水道事業</v>
      </c>
      <c r="K6" s="20" t="str">
        <f t="shared" si="1"/>
        <v>簡易水道事業</v>
      </c>
      <c r="L6" s="20" t="str">
        <f t="shared" si="1"/>
        <v>C2</v>
      </c>
      <c r="M6" s="20" t="str">
        <f t="shared" si="1"/>
        <v>非設置</v>
      </c>
      <c r="N6" s="25" t="str">
        <f t="shared" si="1"/>
        <v>-</v>
      </c>
      <c r="O6" s="25">
        <f t="shared" si="1"/>
        <v>53.45</v>
      </c>
      <c r="P6" s="25">
        <f t="shared" si="1"/>
        <v>41.55</v>
      </c>
      <c r="Q6" s="25">
        <f t="shared" si="1"/>
        <v>1760</v>
      </c>
      <c r="R6" s="25">
        <f t="shared" si="1"/>
        <v>14434</v>
      </c>
      <c r="S6" s="25">
        <f t="shared" si="1"/>
        <v>75.180000000000007</v>
      </c>
      <c r="T6" s="25">
        <f t="shared" si="1"/>
        <v>191.99</v>
      </c>
      <c r="U6" s="25">
        <f t="shared" si="1"/>
        <v>5966</v>
      </c>
      <c r="V6" s="25">
        <f t="shared" si="1"/>
        <v>7</v>
      </c>
      <c r="W6" s="25">
        <f t="shared" si="1"/>
        <v>852.29</v>
      </c>
      <c r="X6" s="27" t="str">
        <f t="shared" ref="X6:AG6" si="2">IF(X7="",NA(),X7)</f>
        <v>-</v>
      </c>
      <c r="Y6" s="27" t="str">
        <f t="shared" si="2"/>
        <v>-</v>
      </c>
      <c r="Z6" s="27" t="str">
        <f t="shared" si="2"/>
        <v>-</v>
      </c>
      <c r="AA6" s="27" t="str">
        <f t="shared" si="2"/>
        <v>-</v>
      </c>
      <c r="AB6" s="27">
        <f t="shared" si="2"/>
        <v>107.4</v>
      </c>
      <c r="AC6" s="27" t="str">
        <f t="shared" si="2"/>
        <v>-</v>
      </c>
      <c r="AD6" s="27" t="str">
        <f t="shared" si="2"/>
        <v>-</v>
      </c>
      <c r="AE6" s="27" t="str">
        <f t="shared" si="2"/>
        <v>-</v>
      </c>
      <c r="AF6" s="27" t="str">
        <f t="shared" si="2"/>
        <v>-</v>
      </c>
      <c r="AG6" s="27">
        <f t="shared" si="2"/>
        <v>100.59</v>
      </c>
      <c r="AH6" s="25" t="str">
        <f>IF(AH7="","",IF(AH7="-","【-】","【"&amp;SUBSTITUTE(TEXT(AH7,"#,##0.00"),"-","△")&amp;"】"))</f>
        <v>【102.02】</v>
      </c>
      <c r="AI6" s="27" t="str">
        <f t="shared" ref="AI6:AR6" si="3">IF(AI7="",NA(),AI7)</f>
        <v>-</v>
      </c>
      <c r="AJ6" s="27" t="str">
        <f t="shared" si="3"/>
        <v>-</v>
      </c>
      <c r="AK6" s="27" t="str">
        <f t="shared" si="3"/>
        <v>-</v>
      </c>
      <c r="AL6" s="27" t="str">
        <f t="shared" si="3"/>
        <v>-</v>
      </c>
      <c r="AM6" s="25">
        <f t="shared" si="3"/>
        <v>0</v>
      </c>
      <c r="AN6" s="27" t="str">
        <f t="shared" si="3"/>
        <v>-</v>
      </c>
      <c r="AO6" s="27" t="str">
        <f t="shared" si="3"/>
        <v>-</v>
      </c>
      <c r="AP6" s="27" t="str">
        <f t="shared" si="3"/>
        <v>-</v>
      </c>
      <c r="AQ6" s="27" t="str">
        <f t="shared" si="3"/>
        <v>-</v>
      </c>
      <c r="AR6" s="27">
        <f t="shared" si="3"/>
        <v>18.309999999999999</v>
      </c>
      <c r="AS6" s="25" t="str">
        <f>IF(AS7="","",IF(AS7="-","【-】","【"&amp;SUBSTITUTE(TEXT(AS7,"#,##0.00"),"-","△")&amp;"】"))</f>
        <v>【26.96】</v>
      </c>
      <c r="AT6" s="27" t="str">
        <f t="shared" ref="AT6:BC6" si="4">IF(AT7="",NA(),AT7)</f>
        <v>-</v>
      </c>
      <c r="AU6" s="27" t="str">
        <f t="shared" si="4"/>
        <v>-</v>
      </c>
      <c r="AV6" s="27" t="str">
        <f t="shared" si="4"/>
        <v>-</v>
      </c>
      <c r="AW6" s="27" t="str">
        <f t="shared" si="4"/>
        <v>-</v>
      </c>
      <c r="AX6" s="27">
        <f t="shared" si="4"/>
        <v>72.45</v>
      </c>
      <c r="AY6" s="27" t="str">
        <f t="shared" si="4"/>
        <v>-</v>
      </c>
      <c r="AZ6" s="27" t="str">
        <f t="shared" si="4"/>
        <v>-</v>
      </c>
      <c r="BA6" s="27" t="str">
        <f t="shared" si="4"/>
        <v>-</v>
      </c>
      <c r="BB6" s="27" t="str">
        <f t="shared" si="4"/>
        <v>-</v>
      </c>
      <c r="BC6" s="27">
        <f t="shared" si="4"/>
        <v>146.79</v>
      </c>
      <c r="BD6" s="25" t="str">
        <f>IF(BD7="","",IF(BD7="-","【-】","【"&amp;SUBSTITUTE(TEXT(BD7,"#,##0.00"),"-","△")&amp;"】"))</f>
        <v>【142.39】</v>
      </c>
      <c r="BE6" s="27" t="str">
        <f t="shared" ref="BE6:BN6" si="5">IF(BE7="",NA(),BE7)</f>
        <v>-</v>
      </c>
      <c r="BF6" s="27" t="str">
        <f t="shared" si="5"/>
        <v>-</v>
      </c>
      <c r="BG6" s="27" t="str">
        <f t="shared" si="5"/>
        <v>-</v>
      </c>
      <c r="BH6" s="27" t="str">
        <f t="shared" si="5"/>
        <v>-</v>
      </c>
      <c r="BI6" s="27">
        <f t="shared" si="5"/>
        <v>1235.8399999999999</v>
      </c>
      <c r="BJ6" s="27" t="str">
        <f t="shared" si="5"/>
        <v>-</v>
      </c>
      <c r="BK6" s="27" t="str">
        <f t="shared" si="5"/>
        <v>-</v>
      </c>
      <c r="BL6" s="27" t="str">
        <f t="shared" si="5"/>
        <v>-</v>
      </c>
      <c r="BM6" s="27" t="str">
        <f t="shared" si="5"/>
        <v>-</v>
      </c>
      <c r="BN6" s="27">
        <f t="shared" si="5"/>
        <v>1124.56</v>
      </c>
      <c r="BO6" s="25" t="str">
        <f>IF(BO7="","",IF(BO7="-","【-】","【"&amp;SUBSTITUTE(TEXT(BO7,"#,##0.00"),"-","△")&amp;"】"))</f>
        <v>【1,043.36】</v>
      </c>
      <c r="BP6" s="27" t="str">
        <f t="shared" ref="BP6:BY6" si="6">IF(BP7="",NA(),BP7)</f>
        <v>-</v>
      </c>
      <c r="BQ6" s="27" t="str">
        <f t="shared" si="6"/>
        <v>-</v>
      </c>
      <c r="BR6" s="27" t="str">
        <f t="shared" si="6"/>
        <v>-</v>
      </c>
      <c r="BS6" s="27" t="str">
        <f t="shared" si="6"/>
        <v>-</v>
      </c>
      <c r="BT6" s="27">
        <f t="shared" si="6"/>
        <v>64.19</v>
      </c>
      <c r="BU6" s="27" t="str">
        <f t="shared" si="6"/>
        <v>-</v>
      </c>
      <c r="BV6" s="27" t="str">
        <f t="shared" si="6"/>
        <v>-</v>
      </c>
      <c r="BW6" s="27" t="str">
        <f t="shared" si="6"/>
        <v>-</v>
      </c>
      <c r="BX6" s="27" t="str">
        <f t="shared" si="6"/>
        <v>-</v>
      </c>
      <c r="BY6" s="27">
        <f t="shared" si="6"/>
        <v>53.53</v>
      </c>
      <c r="BZ6" s="25" t="str">
        <f>IF(BZ7="","",IF(BZ7="-","【-】","【"&amp;SUBSTITUTE(TEXT(BZ7,"#,##0.00"),"-","△")&amp;"】"))</f>
        <v>【56.19】</v>
      </c>
      <c r="CA6" s="27" t="str">
        <f t="shared" ref="CA6:CJ6" si="7">IF(CA7="",NA(),CA7)</f>
        <v>-</v>
      </c>
      <c r="CB6" s="27" t="str">
        <f t="shared" si="7"/>
        <v>-</v>
      </c>
      <c r="CC6" s="27" t="str">
        <f t="shared" si="7"/>
        <v>-</v>
      </c>
      <c r="CD6" s="27" t="str">
        <f t="shared" si="7"/>
        <v>-</v>
      </c>
      <c r="CE6" s="27">
        <f t="shared" si="7"/>
        <v>153.82</v>
      </c>
      <c r="CF6" s="27" t="str">
        <f t="shared" si="7"/>
        <v>-</v>
      </c>
      <c r="CG6" s="27" t="str">
        <f t="shared" si="7"/>
        <v>-</v>
      </c>
      <c r="CH6" s="27" t="str">
        <f t="shared" si="7"/>
        <v>-</v>
      </c>
      <c r="CI6" s="27" t="str">
        <f t="shared" si="7"/>
        <v>-</v>
      </c>
      <c r="CJ6" s="27">
        <f t="shared" si="7"/>
        <v>236.73</v>
      </c>
      <c r="CK6" s="25" t="str">
        <f>IF(CK7="","",IF(CK7="-","【-】","【"&amp;SUBSTITUTE(TEXT(CK7,"#,##0.00"),"-","△")&amp;"】"))</f>
        <v>【285.60】</v>
      </c>
      <c r="CL6" s="27" t="str">
        <f t="shared" ref="CL6:CU6" si="8">IF(CL7="",NA(),CL7)</f>
        <v>-</v>
      </c>
      <c r="CM6" s="27" t="str">
        <f t="shared" si="8"/>
        <v>-</v>
      </c>
      <c r="CN6" s="27" t="str">
        <f t="shared" si="8"/>
        <v>-</v>
      </c>
      <c r="CO6" s="27" t="str">
        <f t="shared" si="8"/>
        <v>-</v>
      </c>
      <c r="CP6" s="27">
        <f t="shared" si="8"/>
        <v>38.07</v>
      </c>
      <c r="CQ6" s="27" t="str">
        <f t="shared" si="8"/>
        <v>-</v>
      </c>
      <c r="CR6" s="27" t="str">
        <f t="shared" si="8"/>
        <v>-</v>
      </c>
      <c r="CS6" s="27" t="str">
        <f t="shared" si="8"/>
        <v>-</v>
      </c>
      <c r="CT6" s="27" t="str">
        <f t="shared" si="8"/>
        <v>-</v>
      </c>
      <c r="CU6" s="27">
        <f t="shared" si="8"/>
        <v>56.35</v>
      </c>
      <c r="CV6" s="25" t="str">
        <f>IF(CV7="","",IF(CV7="-","【-】","【"&amp;SUBSTITUTE(TEXT(CV7,"#,##0.00"),"-","△")&amp;"】"))</f>
        <v>【48.33】</v>
      </c>
      <c r="CW6" s="27" t="str">
        <f t="shared" ref="CW6:DF6" si="9">IF(CW7="",NA(),CW7)</f>
        <v>-</v>
      </c>
      <c r="CX6" s="27" t="str">
        <f t="shared" si="9"/>
        <v>-</v>
      </c>
      <c r="CY6" s="27" t="str">
        <f t="shared" si="9"/>
        <v>-</v>
      </c>
      <c r="CZ6" s="27" t="str">
        <f t="shared" si="9"/>
        <v>-</v>
      </c>
      <c r="DA6" s="27">
        <f t="shared" si="9"/>
        <v>96.7</v>
      </c>
      <c r="DB6" s="27" t="str">
        <f t="shared" si="9"/>
        <v>-</v>
      </c>
      <c r="DC6" s="27" t="str">
        <f t="shared" si="9"/>
        <v>-</v>
      </c>
      <c r="DD6" s="27" t="str">
        <f t="shared" si="9"/>
        <v>-</v>
      </c>
      <c r="DE6" s="27" t="str">
        <f t="shared" si="9"/>
        <v>-</v>
      </c>
      <c r="DF6" s="27">
        <f t="shared" si="9"/>
        <v>69.33</v>
      </c>
      <c r="DG6" s="25" t="str">
        <f>IF(DG7="","",IF(DG7="-","【-】","【"&amp;SUBSTITUTE(TEXT(DG7,"#,##0.00"),"-","△")&amp;"】"))</f>
        <v>【70.34】</v>
      </c>
      <c r="DH6" s="27" t="str">
        <f t="shared" ref="DH6:DQ6" si="10">IF(DH7="",NA(),DH7)</f>
        <v>-</v>
      </c>
      <c r="DI6" s="27" t="str">
        <f t="shared" si="10"/>
        <v>-</v>
      </c>
      <c r="DJ6" s="27" t="str">
        <f t="shared" si="10"/>
        <v>-</v>
      </c>
      <c r="DK6" s="27" t="str">
        <f t="shared" si="10"/>
        <v>-</v>
      </c>
      <c r="DL6" s="27">
        <f t="shared" si="10"/>
        <v>5.56</v>
      </c>
      <c r="DM6" s="27" t="str">
        <f t="shared" si="10"/>
        <v>-</v>
      </c>
      <c r="DN6" s="27" t="str">
        <f t="shared" si="10"/>
        <v>-</v>
      </c>
      <c r="DO6" s="27" t="str">
        <f t="shared" si="10"/>
        <v>-</v>
      </c>
      <c r="DP6" s="27" t="str">
        <f t="shared" si="10"/>
        <v>-</v>
      </c>
      <c r="DQ6" s="27">
        <f t="shared" si="10"/>
        <v>37.619999999999997</v>
      </c>
      <c r="DR6" s="25" t="str">
        <f>IF(DR7="","",IF(DR7="-","【-】","【"&amp;SUBSTITUTE(TEXT(DR7,"#,##0.00"),"-","△")&amp;"】"))</f>
        <v>【35.50】</v>
      </c>
      <c r="DS6" s="27" t="str">
        <f t="shared" ref="DS6:EB6" si="11">IF(DS7="",NA(),DS7)</f>
        <v>-</v>
      </c>
      <c r="DT6" s="27" t="str">
        <f t="shared" si="11"/>
        <v>-</v>
      </c>
      <c r="DU6" s="27" t="str">
        <f t="shared" si="11"/>
        <v>-</v>
      </c>
      <c r="DV6" s="27" t="str">
        <f t="shared" si="11"/>
        <v>-</v>
      </c>
      <c r="DW6" s="27">
        <f t="shared" si="11"/>
        <v>2.21</v>
      </c>
      <c r="DX6" s="27" t="str">
        <f t="shared" si="11"/>
        <v>-</v>
      </c>
      <c r="DY6" s="27" t="str">
        <f t="shared" si="11"/>
        <v>-</v>
      </c>
      <c r="DZ6" s="27" t="str">
        <f t="shared" si="11"/>
        <v>-</v>
      </c>
      <c r="EA6" s="27" t="str">
        <f t="shared" si="11"/>
        <v>-</v>
      </c>
      <c r="EB6" s="27">
        <f t="shared" si="11"/>
        <v>15.2</v>
      </c>
      <c r="EC6" s="25" t="str">
        <f>IF(EC7="","",IF(EC7="-","【-】","【"&amp;SUBSTITUTE(TEXT(EC7,"#,##0.00"),"-","△")&amp;"】"))</f>
        <v>【16.16】</v>
      </c>
      <c r="ED6" s="27" t="str">
        <f t="shared" ref="ED6:EM6" si="12">IF(ED7="",NA(),ED7)</f>
        <v>-</v>
      </c>
      <c r="EE6" s="27" t="str">
        <f t="shared" si="12"/>
        <v>-</v>
      </c>
      <c r="EF6" s="27" t="str">
        <f t="shared" si="12"/>
        <v>-</v>
      </c>
      <c r="EG6" s="27" t="str">
        <f t="shared" si="12"/>
        <v>-</v>
      </c>
      <c r="EH6" s="25">
        <f t="shared" si="12"/>
        <v>0</v>
      </c>
      <c r="EI6" s="27" t="str">
        <f t="shared" si="12"/>
        <v>-</v>
      </c>
      <c r="EJ6" s="27" t="str">
        <f t="shared" si="12"/>
        <v>-</v>
      </c>
      <c r="EK6" s="27" t="str">
        <f t="shared" si="12"/>
        <v>-</v>
      </c>
      <c r="EL6" s="27" t="str">
        <f t="shared" si="12"/>
        <v>-</v>
      </c>
      <c r="EM6" s="27">
        <f t="shared" si="12"/>
        <v>0.17</v>
      </c>
      <c r="EN6" s="25" t="str">
        <f>IF(EN7="","",IF(EN7="-","【-】","【"&amp;SUBSTITUTE(TEXT(EN7,"#,##0.00"),"-","△")&amp;"】"))</f>
        <v>【0.28】</v>
      </c>
    </row>
    <row r="7" spans="1:144" s="14" customFormat="1" x14ac:dyDescent="0.2">
      <c r="A7" s="15"/>
      <c r="B7" s="21">
        <v>2024</v>
      </c>
      <c r="C7" s="21">
        <v>193461</v>
      </c>
      <c r="D7" s="21">
        <v>46</v>
      </c>
      <c r="E7" s="21">
        <v>1</v>
      </c>
      <c r="F7" s="21">
        <v>0</v>
      </c>
      <c r="G7" s="21">
        <v>5</v>
      </c>
      <c r="H7" s="21" t="s">
        <v>93</v>
      </c>
      <c r="I7" s="21" t="s">
        <v>95</v>
      </c>
      <c r="J7" s="21" t="s">
        <v>96</v>
      </c>
      <c r="K7" s="21" t="s">
        <v>97</v>
      </c>
      <c r="L7" s="21" t="s">
        <v>98</v>
      </c>
      <c r="M7" s="21" t="s">
        <v>99</v>
      </c>
      <c r="N7" s="26" t="s">
        <v>100</v>
      </c>
      <c r="O7" s="26">
        <v>53.45</v>
      </c>
      <c r="P7" s="26">
        <v>41.55</v>
      </c>
      <c r="Q7" s="26">
        <v>1760</v>
      </c>
      <c r="R7" s="26">
        <v>14434</v>
      </c>
      <c r="S7" s="26">
        <v>75.180000000000007</v>
      </c>
      <c r="T7" s="26">
        <v>191.99</v>
      </c>
      <c r="U7" s="26">
        <v>5966</v>
      </c>
      <c r="V7" s="26">
        <v>7</v>
      </c>
      <c r="W7" s="26">
        <v>852.29</v>
      </c>
      <c r="X7" s="26" t="s">
        <v>100</v>
      </c>
      <c r="Y7" s="26" t="s">
        <v>100</v>
      </c>
      <c r="Z7" s="26" t="s">
        <v>100</v>
      </c>
      <c r="AA7" s="26" t="s">
        <v>100</v>
      </c>
      <c r="AB7" s="26">
        <v>107.4</v>
      </c>
      <c r="AC7" s="26" t="s">
        <v>100</v>
      </c>
      <c r="AD7" s="26" t="s">
        <v>100</v>
      </c>
      <c r="AE7" s="26" t="s">
        <v>100</v>
      </c>
      <c r="AF7" s="26" t="s">
        <v>100</v>
      </c>
      <c r="AG7" s="26">
        <v>100.59</v>
      </c>
      <c r="AH7" s="26">
        <v>102.02</v>
      </c>
      <c r="AI7" s="26" t="s">
        <v>100</v>
      </c>
      <c r="AJ7" s="26" t="s">
        <v>100</v>
      </c>
      <c r="AK7" s="26" t="s">
        <v>100</v>
      </c>
      <c r="AL7" s="26" t="s">
        <v>100</v>
      </c>
      <c r="AM7" s="26">
        <v>0</v>
      </c>
      <c r="AN7" s="26" t="s">
        <v>100</v>
      </c>
      <c r="AO7" s="26" t="s">
        <v>100</v>
      </c>
      <c r="AP7" s="26" t="s">
        <v>100</v>
      </c>
      <c r="AQ7" s="26" t="s">
        <v>100</v>
      </c>
      <c r="AR7" s="26">
        <v>18.309999999999999</v>
      </c>
      <c r="AS7" s="26">
        <v>26.96</v>
      </c>
      <c r="AT7" s="26" t="s">
        <v>100</v>
      </c>
      <c r="AU7" s="26" t="s">
        <v>100</v>
      </c>
      <c r="AV7" s="26" t="s">
        <v>100</v>
      </c>
      <c r="AW7" s="26" t="s">
        <v>100</v>
      </c>
      <c r="AX7" s="26">
        <v>72.45</v>
      </c>
      <c r="AY7" s="26" t="s">
        <v>100</v>
      </c>
      <c r="AZ7" s="26" t="s">
        <v>100</v>
      </c>
      <c r="BA7" s="26" t="s">
        <v>100</v>
      </c>
      <c r="BB7" s="26" t="s">
        <v>100</v>
      </c>
      <c r="BC7" s="26">
        <v>146.79</v>
      </c>
      <c r="BD7" s="26">
        <v>142.38999999999999</v>
      </c>
      <c r="BE7" s="26" t="s">
        <v>100</v>
      </c>
      <c r="BF7" s="26" t="s">
        <v>100</v>
      </c>
      <c r="BG7" s="26" t="s">
        <v>100</v>
      </c>
      <c r="BH7" s="26" t="s">
        <v>100</v>
      </c>
      <c r="BI7" s="26">
        <v>1235.8399999999999</v>
      </c>
      <c r="BJ7" s="26" t="s">
        <v>100</v>
      </c>
      <c r="BK7" s="26" t="s">
        <v>100</v>
      </c>
      <c r="BL7" s="26" t="s">
        <v>100</v>
      </c>
      <c r="BM7" s="26" t="s">
        <v>100</v>
      </c>
      <c r="BN7" s="26">
        <v>1124.56</v>
      </c>
      <c r="BO7" s="26">
        <v>1043.3599999999999</v>
      </c>
      <c r="BP7" s="26" t="s">
        <v>100</v>
      </c>
      <c r="BQ7" s="26" t="s">
        <v>100</v>
      </c>
      <c r="BR7" s="26" t="s">
        <v>100</v>
      </c>
      <c r="BS7" s="26" t="s">
        <v>100</v>
      </c>
      <c r="BT7" s="26">
        <v>64.19</v>
      </c>
      <c r="BU7" s="26" t="s">
        <v>100</v>
      </c>
      <c r="BV7" s="26" t="s">
        <v>100</v>
      </c>
      <c r="BW7" s="26" t="s">
        <v>100</v>
      </c>
      <c r="BX7" s="26" t="s">
        <v>100</v>
      </c>
      <c r="BY7" s="26">
        <v>53.53</v>
      </c>
      <c r="BZ7" s="26">
        <v>56.19</v>
      </c>
      <c r="CA7" s="26" t="s">
        <v>100</v>
      </c>
      <c r="CB7" s="26" t="s">
        <v>100</v>
      </c>
      <c r="CC7" s="26" t="s">
        <v>100</v>
      </c>
      <c r="CD7" s="26" t="s">
        <v>100</v>
      </c>
      <c r="CE7" s="26">
        <v>153.82</v>
      </c>
      <c r="CF7" s="26" t="s">
        <v>100</v>
      </c>
      <c r="CG7" s="26" t="s">
        <v>100</v>
      </c>
      <c r="CH7" s="26" t="s">
        <v>100</v>
      </c>
      <c r="CI7" s="26" t="s">
        <v>100</v>
      </c>
      <c r="CJ7" s="26">
        <v>236.73</v>
      </c>
      <c r="CK7" s="26">
        <v>285.60000000000002</v>
      </c>
      <c r="CL7" s="26" t="s">
        <v>100</v>
      </c>
      <c r="CM7" s="26" t="s">
        <v>100</v>
      </c>
      <c r="CN7" s="26" t="s">
        <v>100</v>
      </c>
      <c r="CO7" s="26" t="s">
        <v>100</v>
      </c>
      <c r="CP7" s="26">
        <v>38.07</v>
      </c>
      <c r="CQ7" s="26" t="s">
        <v>100</v>
      </c>
      <c r="CR7" s="26" t="s">
        <v>100</v>
      </c>
      <c r="CS7" s="26" t="s">
        <v>100</v>
      </c>
      <c r="CT7" s="26" t="s">
        <v>100</v>
      </c>
      <c r="CU7" s="26">
        <v>56.35</v>
      </c>
      <c r="CV7" s="26">
        <v>48.33</v>
      </c>
      <c r="CW7" s="26" t="s">
        <v>100</v>
      </c>
      <c r="CX7" s="26" t="s">
        <v>100</v>
      </c>
      <c r="CY7" s="26" t="s">
        <v>100</v>
      </c>
      <c r="CZ7" s="26" t="s">
        <v>100</v>
      </c>
      <c r="DA7" s="26">
        <v>96.7</v>
      </c>
      <c r="DB7" s="26" t="s">
        <v>100</v>
      </c>
      <c r="DC7" s="26" t="s">
        <v>100</v>
      </c>
      <c r="DD7" s="26" t="s">
        <v>100</v>
      </c>
      <c r="DE7" s="26" t="s">
        <v>100</v>
      </c>
      <c r="DF7" s="26">
        <v>69.33</v>
      </c>
      <c r="DG7" s="26">
        <v>70.34</v>
      </c>
      <c r="DH7" s="26" t="s">
        <v>100</v>
      </c>
      <c r="DI7" s="26" t="s">
        <v>100</v>
      </c>
      <c r="DJ7" s="26" t="s">
        <v>100</v>
      </c>
      <c r="DK7" s="26" t="s">
        <v>100</v>
      </c>
      <c r="DL7" s="26">
        <v>5.56</v>
      </c>
      <c r="DM7" s="26" t="s">
        <v>100</v>
      </c>
      <c r="DN7" s="26" t="s">
        <v>100</v>
      </c>
      <c r="DO7" s="26" t="s">
        <v>100</v>
      </c>
      <c r="DP7" s="26" t="s">
        <v>100</v>
      </c>
      <c r="DQ7" s="26">
        <v>37.619999999999997</v>
      </c>
      <c r="DR7" s="26">
        <v>35.5</v>
      </c>
      <c r="DS7" s="26" t="s">
        <v>100</v>
      </c>
      <c r="DT7" s="26" t="s">
        <v>100</v>
      </c>
      <c r="DU7" s="26" t="s">
        <v>100</v>
      </c>
      <c r="DV7" s="26" t="s">
        <v>100</v>
      </c>
      <c r="DW7" s="26">
        <v>2.21</v>
      </c>
      <c r="DX7" s="26" t="s">
        <v>100</v>
      </c>
      <c r="DY7" s="26" t="s">
        <v>100</v>
      </c>
      <c r="DZ7" s="26" t="s">
        <v>100</v>
      </c>
      <c r="EA7" s="26" t="s">
        <v>100</v>
      </c>
      <c r="EB7" s="26">
        <v>15.2</v>
      </c>
      <c r="EC7" s="26">
        <v>16.16</v>
      </c>
      <c r="ED7" s="26" t="s">
        <v>100</v>
      </c>
      <c r="EE7" s="26" t="s">
        <v>100</v>
      </c>
      <c r="EF7" s="26" t="s">
        <v>100</v>
      </c>
      <c r="EG7" s="26" t="s">
        <v>100</v>
      </c>
      <c r="EH7" s="26">
        <v>0</v>
      </c>
      <c r="EI7" s="26" t="s">
        <v>100</v>
      </c>
      <c r="EJ7" s="26" t="s">
        <v>100</v>
      </c>
      <c r="EK7" s="26" t="s">
        <v>100</v>
      </c>
      <c r="EL7" s="26" t="s">
        <v>100</v>
      </c>
      <c r="EM7" s="26">
        <v>0.17</v>
      </c>
      <c r="EN7" s="26">
        <v>0.28000000000000003</v>
      </c>
    </row>
    <row r="8" spans="1:144" x14ac:dyDescent="0.2"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9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9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9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9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9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9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9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9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9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9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9"/>
    </row>
    <row r="9" spans="1:144" x14ac:dyDescent="0.2">
      <c r="A9" s="16"/>
      <c r="B9" s="16" t="s">
        <v>101</v>
      </c>
      <c r="C9" s="16" t="s">
        <v>102</v>
      </c>
      <c r="D9" s="16" t="s">
        <v>103</v>
      </c>
      <c r="E9" s="16" t="s">
        <v>104</v>
      </c>
      <c r="F9" s="16" t="s">
        <v>105</v>
      </c>
      <c r="X9" s="28"/>
      <c r="Y9" s="28"/>
      <c r="Z9" s="28"/>
      <c r="AA9" s="28"/>
      <c r="AB9" s="28"/>
      <c r="AC9" s="28"/>
      <c r="AD9" s="28"/>
      <c r="AE9" s="28"/>
      <c r="AF9" s="28"/>
      <c r="AG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D9" s="28"/>
      <c r="EE9" s="28"/>
      <c r="EF9" s="28"/>
      <c r="EG9" s="28"/>
      <c r="EH9" s="28"/>
      <c r="EI9" s="28"/>
      <c r="EJ9" s="28"/>
      <c r="EK9" s="28"/>
      <c r="EL9" s="28"/>
      <c r="EM9" s="28"/>
    </row>
    <row r="10" spans="1:144" x14ac:dyDescent="0.2">
      <c r="A10" s="16" t="s">
        <v>59</v>
      </c>
      <c r="B10" s="22">
        <f>DATEVALUE($B7-B11&amp;"/1/"&amp;B12)</f>
        <v>37257</v>
      </c>
      <c r="C10" s="22">
        <f>DATEVALUE($B7-C11&amp;"/1/"&amp;C12)</f>
        <v>37622</v>
      </c>
      <c r="D10" s="22">
        <f>DATEVALUE($B7-D11&amp;"/1/"&amp;D12)</f>
        <v>37987</v>
      </c>
      <c r="E10" s="22">
        <f>DATEVALUE($B7-E11&amp;"/1/"&amp;E12)</f>
        <v>38353</v>
      </c>
      <c r="F10" s="22">
        <f>DATEVALUE($B7-F11&amp;"/1/"&amp;F12)</f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61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IMPCA223013a</cp:lastModifiedBy>
  <dcterms:created xsi:type="dcterms:W3CDTF">2025-12-12T09:16:20Z</dcterms:created>
  <dcterms:modified xsi:type="dcterms:W3CDTF">2026-02-06T10:51:22Z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2026-02-06T10:46:27Z</vt:filetime>
  </property>
</Properties>
</file>