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MPCA223015a\Desktop\【20240117】【山梨県市町村課】公営企業に係る経営比較分析表（令和4年度）の分析等（依頼）[2月5日期限]\【経営比較分析表】2022_193461_47_1718\"/>
    </mc:Choice>
  </mc:AlternateContent>
  <xr:revisionPtr revIDLastSave="0" documentId="13_ncr:1_{C2F647AF-7CCF-4A57-BC0B-9777C56CE13E}" xr6:coauthVersionLast="47" xr6:coauthVersionMax="47" xr10:uidLastSave="{00000000-0000-0000-0000-000000000000}"/>
  <workbookProtection workbookAlgorithmName="SHA-512" workbookHashValue="Hiwnyu8aQzg5GAag4XTvNeVjm1PxC9fMguD39jmPGhEMy2vI2YmDgmAPXzWRSacgbWhLwu5pimHN0nYJ4DxdIA==" workbookSaltValue="XJiqp3if9hkCpOpjwQ7nvA=="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AL8" i="4" s="1"/>
  <c r="R6" i="5"/>
  <c r="AD10" i="4" s="1"/>
  <c r="Q6" i="5"/>
  <c r="P6" i="5"/>
  <c r="P10" i="4" s="1"/>
  <c r="O6" i="5"/>
  <c r="I10" i="4" s="1"/>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T10" i="4"/>
  <c r="AL10" i="4"/>
  <c r="W10" i="4"/>
  <c r="W8" i="4"/>
  <c r="P8" i="4"/>
  <c r="I8" i="4"/>
  <c r="B6" i="4"/>
</calcChain>
</file>

<file path=xl/sharedStrings.xml><?xml version="1.0" encoding="utf-8"?>
<sst xmlns="http://schemas.openxmlformats.org/spreadsheetml/2006/main" count="236" uniqueCount="122">
  <si>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</si>
  <si>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</si>
  <si>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</si>
  <si>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</si>
  <si>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</si>
  <si>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</si>
  <si>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</si>
  <si>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</si>
  <si>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</si>
  <si>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</si>
  <si>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</si>
  <si>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</si>
  <si>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</si>
  <si>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</si>
  <si>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</si>
  <si>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</si>
  <si>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</si>
  <si>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</si>
  <si>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</si>
  <si>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</si>
  <si>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</si>
  <si>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</si>
  <si>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</si>
  <si>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</si>
  <si>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</si>
  <si>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</si>
  <si>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</si>
  <si>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</si>
  <si>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</si>
  <si>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</si>
  <si>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</si>
  <si>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</si>
  <si>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</si>
  <si>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</si>
  <si>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</si>
  <si>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</si>
  <si>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</si>
  <si>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</si>
  <si>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</si>
  <si>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</si>
  <si>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</si>
  <si>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</si>
  <si>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</si>
  <si>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</si>
  <si>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</si>
  <si>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</si>
  <si>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</si>
  <si>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</si>
  <si>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</si>
  <si>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</si>
  <si>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</si>
  <si>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</si>
  <si>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</si>
  <si>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</si>
  <si>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</si>
  <si>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</si>
  <si>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</si>
  <si>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</si>
  <si>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</si>
  <si>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</si>
  <si>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</si>
  <si>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</si>
  <si>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</si>
  <si>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</si>
  <si>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</si>
  <si>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</si>
  <si>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</si>
  <si>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</si>
  <si>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</si>
  <si>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</si>
  <si>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</si>
  <si>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</si>
  <si>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</si>
  <si>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</si>
  <si>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</si>
  <si>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</si>
  <si>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</si>
  <si>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</si>
  <si>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</si>
  <si>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</si>
  <si>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</si>
  <si>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</si>
  <si>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</si>
  <si>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</si>
  <si>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</si>
  <si>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</si>
  <si>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</si>
  <si>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</si>
  <si>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</si>
  <si>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</si>
  <si>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</si>
  <si>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</si>
  <si>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</si>
  <si>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</si>
  <si>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</si>
  <si>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</si>
  <si>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</si>
  <si>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</si>
  <si>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</si>
  <si>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</si>
  <si>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市川三郷町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</si>
  <si>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</si>
  <si>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</si>
  <si>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</si>
  <si>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</si>
  <si>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</si>
  <si>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</si>
  <si>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</si>
  <si>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</si>
  <si>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</si>
  <si>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</si>
  <si>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</si>
  <si>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</si>
  <si>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</si>
  <si>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</si>
  <si>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</si>
  <si>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</si>
  <si>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</si>
  <si>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</si>
  <si>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収益的収支比率
地方債残高は減少傾向だが、維持管理費等が増加したため昨年度より悪化している。
経費回収率
昨年度より減少しており回収率は低い状況なので料金改定での使用料収入の確保が必要と考える。
汚水処理原価
汚泥処理費用等の増加により昨年に比べ増加している。
水洗化率
下水道への接続が増えたことにより上昇傾向となっている。
本町においては経営改善に向けた使用料金の改定が必須と考える。償還金のピークを迎え厳しい状態が続いているが、料金改定のほか、水洗化率を上げる施策を進めることで更なる使用料アップに取り組んでいく。</t>
    <rPh sb="8" eb="13">
      <t>チホウサイザンダカ</t>
    </rPh>
    <rPh sb="14" eb="18">
      <t>ゲンショウケイコウ</t>
    </rPh>
    <rPh sb="28" eb="30">
      <t>ゾウカ</t>
    </rPh>
    <rPh sb="54" eb="57">
      <t>サクネンド</t>
    </rPh>
    <rPh sb="59" eb="61">
      <t>ゲンショウ</t>
    </rPh>
    <rPh sb="69" eb="70">
      <t>ヒク</t>
    </rPh>
    <rPh sb="71" eb="73">
      <t>ジョウキョウ</t>
    </rPh>
    <rPh sb="107" eb="111">
      <t>オデイショリ</t>
    </rPh>
    <rPh sb="111" eb="113">
      <t>ヒヨウ</t>
    </rPh>
    <rPh sb="115" eb="117">
      <t>ゾウカ</t>
    </rPh>
    <rPh sb="125" eb="127">
      <t>ゾウカ</t>
    </rPh>
    <rPh sb="194" eb="195">
      <t>カンガ</t>
    </rPh>
    <phoneticPr fontId="4"/>
  </si>
  <si>
    <t>耐震化計画との整合性を図りながら更新計画を策定し、事業実施を検討していく。経費回収率は、事業実施と使用料のバランスを考えると共に、今後は適正な使用料の改正をおこなう必要がある。</t>
    <phoneticPr fontId="4"/>
  </si>
  <si>
    <t>下水道施設の耐用年数未到来のため、管渠改善率0％となっているが、機器の更新及び修繕の増加が見込まれるため更新計画の策定が必要と考える。</t>
    <rPh sb="32" eb="34">
      <t>キキ</t>
    </rPh>
    <rPh sb="35" eb="37">
      <t>コウシン</t>
    </rPh>
    <rPh sb="37" eb="38">
      <t>オヨ</t>
    </rPh>
    <rPh sb="39" eb="41">
      <t>シュウゼン</t>
    </rPh>
    <rPh sb="42" eb="44">
      <t>ゾウカ</t>
    </rPh>
    <rPh sb="45" eb="47">
      <t>ミコ</t>
    </rPh>
    <rPh sb="52" eb="56">
      <t>コウシンケイカク</t>
    </rPh>
    <rPh sb="57" eb="59">
      <t>サクテイ</t>
    </rPh>
    <rPh sb="60" eb="62">
      <t>ヒツヨウ</t>
    </rPh>
    <rPh sb="63" eb="6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</si>
</sst>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00CC"/>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DB-4BC6-B913-6F4D93CDB9D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E9DB-4BC6-B913-6F4D93CDB9D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36.56</c:v>
                </c:pt>
                <c:pt idx="1">
                  <c:v>37.24</c:v>
                </c:pt>
                <c:pt idx="2">
                  <c:v>36.14</c:v>
                </c:pt>
                <c:pt idx="3">
                  <c:v>33.93</c:v>
                </c:pt>
                <c:pt idx="4">
                  <c:v>34.090000000000003</c:v>
                </c:pt>
              </c:numCache>
            </c:numRef>
          </c:val>
          <c:extLst>
            <c:ext xmlns:c16="http://schemas.microsoft.com/office/drawing/2014/chart" uri="{C3380CC4-5D6E-409C-BE32-E72D297353CC}">
              <c16:uniqueId val="{00000000-0612-43DF-9D55-67315975CAD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0612-43DF-9D55-67315975CAD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80.56</c:v>
                </c:pt>
                <c:pt idx="1">
                  <c:v>84.01</c:v>
                </c:pt>
                <c:pt idx="2">
                  <c:v>84.66</c:v>
                </c:pt>
                <c:pt idx="3">
                  <c:v>84.77</c:v>
                </c:pt>
                <c:pt idx="4">
                  <c:v>85.01</c:v>
                </c:pt>
              </c:numCache>
            </c:numRef>
          </c:val>
          <c:extLst>
            <c:ext xmlns:c16="http://schemas.microsoft.com/office/drawing/2014/chart" uri="{C3380CC4-5D6E-409C-BE32-E72D297353CC}">
              <c16:uniqueId val="{00000000-D191-478A-A03C-3549A5BA428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D191-478A-A03C-3549A5BA428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74.959999999999994</c:v>
                </c:pt>
                <c:pt idx="1">
                  <c:v>79.5</c:v>
                </c:pt>
                <c:pt idx="2">
                  <c:v>75.78</c:v>
                </c:pt>
                <c:pt idx="3">
                  <c:v>66.22</c:v>
                </c:pt>
                <c:pt idx="4">
                  <c:v>61.89</c:v>
                </c:pt>
              </c:numCache>
            </c:numRef>
          </c:val>
          <c:extLst>
            <c:ext xmlns:c16="http://schemas.microsoft.com/office/drawing/2014/chart" uri="{C3380CC4-5D6E-409C-BE32-E72D297353CC}">
              <c16:uniqueId val="{00000000-49D2-4E80-8E08-9D6CDB1E4E5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D2-4E80-8E08-9D6CDB1E4E5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C4-4D94-B1B5-E640C82417D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C4-4D94-B1B5-E640C82417D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E1-419C-8B84-285E586246D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E1-419C-8B84-285E586246D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0A-4217-88EB-B29A57FB33A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0A-4217-88EB-B29A57FB33A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01-4944-B5FE-A84860FC8B2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01-4944-B5FE-A84860FC8B2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1757.6</c:v>
                </c:pt>
                <c:pt idx="1">
                  <c:v>1627.23</c:v>
                </c:pt>
                <c:pt idx="2">
                  <c:v>1994.66</c:v>
                </c:pt>
                <c:pt idx="3">
                  <c:v>74.41</c:v>
                </c:pt>
                <c:pt idx="4">
                  <c:v>32.049999999999997</c:v>
                </c:pt>
              </c:numCache>
            </c:numRef>
          </c:val>
          <c:extLst>
            <c:ext xmlns:c16="http://schemas.microsoft.com/office/drawing/2014/chart" uri="{C3380CC4-5D6E-409C-BE32-E72D297353CC}">
              <c16:uniqueId val="{00000000-8103-450D-8BF7-04FBDD7B091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8103-450D-8BF7-04FBDD7B091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38.94</c:v>
                </c:pt>
                <c:pt idx="1">
                  <c:v>39.130000000000003</c:v>
                </c:pt>
                <c:pt idx="2">
                  <c:v>34.96</c:v>
                </c:pt>
                <c:pt idx="3">
                  <c:v>65.2</c:v>
                </c:pt>
                <c:pt idx="4">
                  <c:v>56.31</c:v>
                </c:pt>
              </c:numCache>
            </c:numRef>
          </c:val>
          <c:extLst>
            <c:ext xmlns:c16="http://schemas.microsoft.com/office/drawing/2014/chart" uri="{C3380CC4-5D6E-409C-BE32-E72D297353CC}">
              <c16:uniqueId val="{00000000-3D9B-4B7F-BA7C-753F28FD791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3D9B-4B7F-BA7C-753F28FD791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307.73</c:v>
                </c:pt>
                <c:pt idx="1">
                  <c:v>300.63</c:v>
                </c:pt>
                <c:pt idx="2">
                  <c:v>351.22</c:v>
                </c:pt>
                <c:pt idx="3">
                  <c:v>194.11</c:v>
                </c:pt>
                <c:pt idx="4">
                  <c:v>223.38</c:v>
                </c:pt>
              </c:numCache>
            </c:numRef>
          </c:val>
          <c:extLst>
            <c:ext xmlns:c16="http://schemas.microsoft.com/office/drawing/2014/chart" uri="{C3380CC4-5D6E-409C-BE32-E72D297353CC}">
              <c16:uniqueId val="{00000000-F7F3-49A5-B60D-81A39794F92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F7F3-49A5-B60D-81A39794F92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CA47" sqref="CA4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row>
    <row r="3" spans="1:7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row>
    <row r="4" spans="1:7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5" t="str">
        <f>データ!H6</f>
        <v>山梨県　市川三郷町</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4" t="s">
        <v>1</v>
      </c>
      <c r="C7" s="54"/>
      <c r="D7" s="54"/>
      <c r="E7" s="54"/>
      <c r="F7" s="54"/>
      <c r="G7" s="54"/>
      <c r="H7" s="54"/>
      <c r="I7" s="54" t="s">
        <v>2</v>
      </c>
      <c r="J7" s="54"/>
      <c r="K7" s="54"/>
      <c r="L7" s="54"/>
      <c r="M7" s="54"/>
      <c r="N7" s="54"/>
      <c r="O7" s="54"/>
      <c r="P7" s="54" t="s">
        <v>3</v>
      </c>
      <c r="Q7" s="54"/>
      <c r="R7" s="54"/>
      <c r="S7" s="54"/>
      <c r="T7" s="54"/>
      <c r="U7" s="54"/>
      <c r="V7" s="54"/>
      <c r="W7" s="54" t="s">
        <v>4</v>
      </c>
      <c r="X7" s="54"/>
      <c r="Y7" s="54"/>
      <c r="Z7" s="54"/>
      <c r="AA7" s="54"/>
      <c r="AB7" s="54"/>
      <c r="AC7" s="54"/>
      <c r="AD7" s="54" t="s">
        <v>5</v>
      </c>
      <c r="AE7" s="54"/>
      <c r="AF7" s="54"/>
      <c r="AG7" s="54"/>
      <c r="AH7" s="54"/>
      <c r="AI7" s="54"/>
      <c r="AJ7" s="54"/>
      <c r="AK7" s="3"/>
      <c r="AL7" s="54" t="s">
        <v>6</v>
      </c>
      <c r="AM7" s="54"/>
      <c r="AN7" s="54"/>
      <c r="AO7" s="54"/>
      <c r="AP7" s="54"/>
      <c r="AQ7" s="54"/>
      <c r="AR7" s="54"/>
      <c r="AS7" s="54"/>
      <c r="AT7" s="54" t="s">
        <v>7</v>
      </c>
      <c r="AU7" s="54"/>
      <c r="AV7" s="54"/>
      <c r="AW7" s="54"/>
      <c r="AX7" s="54"/>
      <c r="AY7" s="54"/>
      <c r="AZ7" s="54"/>
      <c r="BA7" s="54"/>
      <c r="BB7" s="54" t="s">
        <v>8</v>
      </c>
      <c r="BC7" s="54"/>
      <c r="BD7" s="54"/>
      <c r="BE7" s="54"/>
      <c r="BF7" s="54"/>
      <c r="BG7" s="54"/>
      <c r="BH7" s="54"/>
      <c r="BI7" s="54"/>
      <c r="BJ7" s="3"/>
      <c r="BK7" s="3"/>
      <c r="BL7" s="57" t="s">
        <v>9</v>
      </c>
      <c r="BM7" s="58"/>
      <c r="BN7" s="58"/>
      <c r="BO7" s="58"/>
      <c r="BP7" s="58"/>
      <c r="BQ7" s="58"/>
      <c r="BR7" s="58"/>
      <c r="BS7" s="58"/>
      <c r="BT7" s="58"/>
      <c r="BU7" s="58"/>
      <c r="BV7" s="58"/>
      <c r="BW7" s="58"/>
      <c r="BX7" s="58"/>
      <c r="BY7" s="59"/>
    </row>
    <row r="8" spans="1:78" ht="18.75" customHeight="1" x14ac:dyDescent="0.2">
      <c r="A8" s="2"/>
      <c r="B8" s="60" t="str">
        <f>データ!I6</f>
        <v>法非適用</v>
      </c>
      <c r="C8" s="60"/>
      <c r="D8" s="60"/>
      <c r="E8" s="60"/>
      <c r="F8" s="60"/>
      <c r="G8" s="60"/>
      <c r="H8" s="60"/>
      <c r="I8" s="60" t="str">
        <f>データ!J6</f>
        <v>下水道事業</v>
      </c>
      <c r="J8" s="60"/>
      <c r="K8" s="60"/>
      <c r="L8" s="60"/>
      <c r="M8" s="60"/>
      <c r="N8" s="60"/>
      <c r="O8" s="60"/>
      <c r="P8" s="60" t="str">
        <f>データ!K6</f>
        <v>特定環境保全公共下水道</v>
      </c>
      <c r="Q8" s="60"/>
      <c r="R8" s="60"/>
      <c r="S8" s="60"/>
      <c r="T8" s="60"/>
      <c r="U8" s="60"/>
      <c r="V8" s="60"/>
      <c r="W8" s="60" t="str">
        <f>データ!L6</f>
        <v>D2</v>
      </c>
      <c r="X8" s="60"/>
      <c r="Y8" s="60"/>
      <c r="Z8" s="60"/>
      <c r="AA8" s="60"/>
      <c r="AB8" s="60"/>
      <c r="AC8" s="60"/>
      <c r="AD8" s="61" t="str">
        <f>データ!$M$6</f>
        <v>非設置</v>
      </c>
      <c r="AE8" s="61"/>
      <c r="AF8" s="61"/>
      <c r="AG8" s="61"/>
      <c r="AH8" s="61"/>
      <c r="AI8" s="61"/>
      <c r="AJ8" s="61"/>
      <c r="AK8" s="3"/>
      <c r="AL8" s="49">
        <f>データ!S6</f>
        <v>14976</v>
      </c>
      <c r="AM8" s="49"/>
      <c r="AN8" s="49"/>
      <c r="AO8" s="49"/>
      <c r="AP8" s="49"/>
      <c r="AQ8" s="49"/>
      <c r="AR8" s="49"/>
      <c r="AS8" s="49"/>
      <c r="AT8" s="48">
        <f>データ!T6</f>
        <v>75.180000000000007</v>
      </c>
      <c r="AU8" s="48"/>
      <c r="AV8" s="48"/>
      <c r="AW8" s="48"/>
      <c r="AX8" s="48"/>
      <c r="AY8" s="48"/>
      <c r="AZ8" s="48"/>
      <c r="BA8" s="48"/>
      <c r="BB8" s="48">
        <f>データ!U6</f>
        <v>199.2</v>
      </c>
      <c r="BC8" s="48"/>
      <c r="BD8" s="48"/>
      <c r="BE8" s="48"/>
      <c r="BF8" s="48"/>
      <c r="BG8" s="48"/>
      <c r="BH8" s="48"/>
      <c r="BI8" s="48"/>
      <c r="BJ8" s="3"/>
      <c r="BK8" s="3"/>
      <c r="BL8" s="62" t="s">
        <v>10</v>
      </c>
      <c r="BM8" s="63"/>
      <c r="BN8" s="52" t="s">
        <v>11</v>
      </c>
      <c r="BO8" s="52"/>
      <c r="BP8" s="52"/>
      <c r="BQ8" s="52"/>
      <c r="BR8" s="52"/>
      <c r="BS8" s="52"/>
      <c r="BT8" s="52"/>
      <c r="BU8" s="52"/>
      <c r="BV8" s="52"/>
      <c r="BW8" s="52"/>
      <c r="BX8" s="52"/>
      <c r="BY8" s="53"/>
    </row>
    <row r="9" spans="1:78" ht="18.75" customHeight="1" x14ac:dyDescent="0.2">
      <c r="A9" s="2"/>
      <c r="B9" s="54" t="s">
        <v>12</v>
      </c>
      <c r="C9" s="54"/>
      <c r="D9" s="54"/>
      <c r="E9" s="54"/>
      <c r="F9" s="54"/>
      <c r="G9" s="54"/>
      <c r="H9" s="54"/>
      <c r="I9" s="54" t="s">
        <v>13</v>
      </c>
      <c r="J9" s="54"/>
      <c r="K9" s="54"/>
      <c r="L9" s="54"/>
      <c r="M9" s="54"/>
      <c r="N9" s="54"/>
      <c r="O9" s="54"/>
      <c r="P9" s="54" t="s">
        <v>14</v>
      </c>
      <c r="Q9" s="54"/>
      <c r="R9" s="54"/>
      <c r="S9" s="54"/>
      <c r="T9" s="54"/>
      <c r="U9" s="54"/>
      <c r="V9" s="54"/>
      <c r="W9" s="54" t="s">
        <v>15</v>
      </c>
      <c r="X9" s="54"/>
      <c r="Y9" s="54"/>
      <c r="Z9" s="54"/>
      <c r="AA9" s="54"/>
      <c r="AB9" s="54"/>
      <c r="AC9" s="54"/>
      <c r="AD9" s="54" t="s">
        <v>16</v>
      </c>
      <c r="AE9" s="54"/>
      <c r="AF9" s="54"/>
      <c r="AG9" s="54"/>
      <c r="AH9" s="54"/>
      <c r="AI9" s="54"/>
      <c r="AJ9" s="54"/>
      <c r="AK9" s="3"/>
      <c r="AL9" s="54" t="s">
        <v>17</v>
      </c>
      <c r="AM9" s="54"/>
      <c r="AN9" s="54"/>
      <c r="AO9" s="54"/>
      <c r="AP9" s="54"/>
      <c r="AQ9" s="54"/>
      <c r="AR9" s="54"/>
      <c r="AS9" s="54"/>
      <c r="AT9" s="54" t="s">
        <v>18</v>
      </c>
      <c r="AU9" s="54"/>
      <c r="AV9" s="54"/>
      <c r="AW9" s="54"/>
      <c r="AX9" s="54"/>
      <c r="AY9" s="54"/>
      <c r="AZ9" s="54"/>
      <c r="BA9" s="54"/>
      <c r="BB9" s="54" t="s">
        <v>19</v>
      </c>
      <c r="BC9" s="54"/>
      <c r="BD9" s="54"/>
      <c r="BE9" s="54"/>
      <c r="BF9" s="54"/>
      <c r="BG9" s="54"/>
      <c r="BH9" s="54"/>
      <c r="BI9" s="54"/>
      <c r="BJ9" s="3"/>
      <c r="BK9" s="3"/>
      <c r="BL9" s="55" t="s">
        <v>20</v>
      </c>
      <c r="BM9" s="56"/>
      <c r="BN9" s="46" t="s">
        <v>21</v>
      </c>
      <c r="BO9" s="46"/>
      <c r="BP9" s="46"/>
      <c r="BQ9" s="46"/>
      <c r="BR9" s="46"/>
      <c r="BS9" s="46"/>
      <c r="BT9" s="46"/>
      <c r="BU9" s="46"/>
      <c r="BV9" s="46"/>
      <c r="BW9" s="46"/>
      <c r="BX9" s="46"/>
      <c r="BY9" s="47"/>
    </row>
    <row r="10" spans="1:78" ht="18.75" customHeight="1" x14ac:dyDescent="0.2">
      <c r="A10" s="2"/>
      <c r="B10" s="48" t="str">
        <f>データ!N6</f>
        <v>-</v>
      </c>
      <c r="C10" s="48"/>
      <c r="D10" s="48"/>
      <c r="E10" s="48"/>
      <c r="F10" s="48"/>
      <c r="G10" s="48"/>
      <c r="H10" s="48"/>
      <c r="I10" s="48" t="str">
        <f>データ!O6</f>
        <v>該当数値なし</v>
      </c>
      <c r="J10" s="48"/>
      <c r="K10" s="48"/>
      <c r="L10" s="48"/>
      <c r="M10" s="48"/>
      <c r="N10" s="48"/>
      <c r="O10" s="48"/>
      <c r="P10" s="48">
        <f>データ!P6</f>
        <v>15.84</v>
      </c>
      <c r="Q10" s="48"/>
      <c r="R10" s="48"/>
      <c r="S10" s="48"/>
      <c r="T10" s="48"/>
      <c r="U10" s="48"/>
      <c r="V10" s="48"/>
      <c r="W10" s="48">
        <f>データ!Q6</f>
        <v>100</v>
      </c>
      <c r="X10" s="48"/>
      <c r="Y10" s="48"/>
      <c r="Z10" s="48"/>
      <c r="AA10" s="48"/>
      <c r="AB10" s="48"/>
      <c r="AC10" s="48"/>
      <c r="AD10" s="49">
        <f>データ!R6</f>
        <v>1980</v>
      </c>
      <c r="AE10" s="49"/>
      <c r="AF10" s="49"/>
      <c r="AG10" s="49"/>
      <c r="AH10" s="49"/>
      <c r="AI10" s="49"/>
      <c r="AJ10" s="49"/>
      <c r="AK10" s="2"/>
      <c r="AL10" s="49">
        <f>データ!V6</f>
        <v>2355</v>
      </c>
      <c r="AM10" s="49"/>
      <c r="AN10" s="49"/>
      <c r="AO10" s="49"/>
      <c r="AP10" s="49"/>
      <c r="AQ10" s="49"/>
      <c r="AR10" s="49"/>
      <c r="AS10" s="49"/>
      <c r="AT10" s="48">
        <f>データ!W6</f>
        <v>1.0900000000000001</v>
      </c>
      <c r="AU10" s="48"/>
      <c r="AV10" s="48"/>
      <c r="AW10" s="48"/>
      <c r="AX10" s="48"/>
      <c r="AY10" s="48"/>
      <c r="AZ10" s="48"/>
      <c r="BA10" s="48"/>
      <c r="BB10" s="48">
        <f>データ!X6</f>
        <v>2160.5500000000002</v>
      </c>
      <c r="BC10" s="48"/>
      <c r="BD10" s="48"/>
      <c r="BE10" s="48"/>
      <c r="BF10" s="48"/>
      <c r="BG10" s="48"/>
      <c r="BH10" s="48"/>
      <c r="BI10" s="48"/>
      <c r="BJ10" s="2"/>
      <c r="BK10" s="2"/>
      <c r="BL10" s="50" t="s">
        <v>22</v>
      </c>
      <c r="BM10" s="51"/>
      <c r="BN10" s="39" t="s">
        <v>23</v>
      </c>
      <c r="BO10" s="39"/>
      <c r="BP10" s="39"/>
      <c r="BQ10" s="39"/>
      <c r="BR10" s="39"/>
      <c r="BS10" s="39"/>
      <c r="BT10" s="39"/>
      <c r="BU10" s="39"/>
      <c r="BV10" s="39"/>
      <c r="BW10" s="39"/>
      <c r="BX10" s="39"/>
      <c r="BY10" s="4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24</v>
      </c>
      <c r="BM11" s="41"/>
      <c r="BN11" s="41"/>
      <c r="BO11" s="41"/>
      <c r="BP11" s="41"/>
      <c r="BQ11" s="41"/>
      <c r="BR11" s="41"/>
      <c r="BS11" s="41"/>
      <c r="BT11" s="41"/>
      <c r="BU11" s="41"/>
      <c r="BV11" s="41"/>
      <c r="BW11" s="41"/>
      <c r="BX11" s="41"/>
      <c r="BY11" s="41"/>
      <c r="BZ11" s="4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x14ac:dyDescent="0.2">
      <c r="A14" s="2"/>
      <c r="B14" s="43" t="s">
        <v>25</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5"/>
      <c r="BK14" s="2"/>
      <c r="BL14" s="32" t="s">
        <v>26</v>
      </c>
      <c r="BM14" s="33"/>
      <c r="BN14" s="33"/>
      <c r="BO14" s="33"/>
      <c r="BP14" s="33"/>
      <c r="BQ14" s="33"/>
      <c r="BR14" s="33"/>
      <c r="BS14" s="33"/>
      <c r="BT14" s="33"/>
      <c r="BU14" s="33"/>
      <c r="BV14" s="33"/>
      <c r="BW14" s="33"/>
      <c r="BX14" s="33"/>
      <c r="BY14" s="33"/>
      <c r="BZ14" s="34"/>
    </row>
    <row r="15" spans="1:78" ht="13.5" customHeight="1" x14ac:dyDescent="0.2">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119</v>
      </c>
      <c r="BM16" s="75"/>
      <c r="BN16" s="75"/>
      <c r="BO16" s="75"/>
      <c r="BP16" s="75"/>
      <c r="BQ16" s="75"/>
      <c r="BR16" s="75"/>
      <c r="BS16" s="75"/>
      <c r="BT16" s="75"/>
      <c r="BU16" s="75"/>
      <c r="BV16" s="75"/>
      <c r="BW16" s="75"/>
      <c r="BX16" s="75"/>
      <c r="BY16" s="75"/>
      <c r="BZ16" s="7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121</v>
      </c>
      <c r="BM47" s="75"/>
      <c r="BN47" s="75"/>
      <c r="BO47" s="75"/>
      <c r="BP47" s="75"/>
      <c r="BQ47" s="75"/>
      <c r="BR47" s="75"/>
      <c r="BS47" s="75"/>
      <c r="BT47" s="75"/>
      <c r="BU47" s="75"/>
      <c r="BV47" s="75"/>
      <c r="BW47" s="75"/>
      <c r="BX47" s="75"/>
      <c r="BY47" s="75"/>
      <c r="BZ47" s="7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2">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2">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120</v>
      </c>
      <c r="BM66" s="75"/>
      <c r="BN66" s="75"/>
      <c r="BO66" s="75"/>
      <c r="BP66" s="75"/>
      <c r="BQ66" s="75"/>
      <c r="BR66" s="75"/>
      <c r="BS66" s="75"/>
      <c r="BT66" s="75"/>
      <c r="BU66" s="75"/>
      <c r="BV66" s="75"/>
      <c r="BW66" s="75"/>
      <c r="BX66" s="75"/>
      <c r="BY66" s="75"/>
      <c r="BZ66" s="7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2">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【1,182.11】</v>
      </c>
      <c r="I86" s="12" t="str">
        <f>データ!CA6</f>
        <v>【73.78】</v>
      </c>
      <c r="J86" s="12" t="str">
        <f>データ!CL6</f>
        <v>【220.62】</v>
      </c>
      <c r="K86" s="12" t="str">
        <f>データ!CW6</f>
        <v>【42.22】</v>
      </c>
      <c r="L86" s="12" t="str">
        <f>データ!DH6</f>
        <v>【85.67】</v>
      </c>
      <c r="M86" s="12" t="s">
        <v>45</v>
      </c>
      <c r="N86" s="12" t="s">
        <v>46</v>
      </c>
      <c r="O86" s="12" t="str">
        <f>データ!EO6</f>
        <v>【0.13】</v>
      </c>
    </row>
  </sheetData>
  <sheetProtection algorithmName="SHA-512" hashValue="nA8GVjNhiDWgOOSR4eRfyQ/UYVe6QRkLqd4uh8LE8vxXLHQdp9vleGL1dHIu3XQWEv4UgzhaoXWWSqZiGsxanA==" saltValue="HM1dO/NjLLtyRVssYBIp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pageMargins left="0.19685039370078741" right="0.19685039370078741" top="0.39370078740157483"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47</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48</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49</v>
      </c>
      <c r="B3" s="15" t="s">
        <v>50</v>
      </c>
      <c r="C3" s="15" t="s">
        <v>51</v>
      </c>
      <c r="D3" s="15" t="s">
        <v>52</v>
      </c>
      <c r="E3" s="15" t="s">
        <v>53</v>
      </c>
      <c r="F3" s="15" t="s">
        <v>54</v>
      </c>
      <c r="G3" s="15" t="s">
        <v>55</v>
      </c>
      <c r="H3" s="67" t="s">
        <v>56</v>
      </c>
      <c r="I3" s="68"/>
      <c r="J3" s="68"/>
      <c r="K3" s="68"/>
      <c r="L3" s="68"/>
      <c r="M3" s="68"/>
      <c r="N3" s="68"/>
      <c r="O3" s="68"/>
      <c r="P3" s="68"/>
      <c r="Q3" s="68"/>
      <c r="R3" s="68"/>
      <c r="S3" s="68"/>
      <c r="T3" s="68"/>
      <c r="U3" s="68"/>
      <c r="V3" s="68"/>
      <c r="W3" s="68"/>
      <c r="X3" s="69"/>
      <c r="Y3" s="73" t="s">
        <v>57</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58</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2">
      <c r="A4" s="14" t="s">
        <v>59</v>
      </c>
      <c r="B4" s="16"/>
      <c r="C4" s="16"/>
      <c r="D4" s="16"/>
      <c r="E4" s="16"/>
      <c r="F4" s="16"/>
      <c r="G4" s="16"/>
      <c r="H4" s="70"/>
      <c r="I4" s="71"/>
      <c r="J4" s="71"/>
      <c r="K4" s="71"/>
      <c r="L4" s="71"/>
      <c r="M4" s="71"/>
      <c r="N4" s="71"/>
      <c r="O4" s="71"/>
      <c r="P4" s="71"/>
      <c r="Q4" s="71"/>
      <c r="R4" s="71"/>
      <c r="S4" s="71"/>
      <c r="T4" s="71"/>
      <c r="U4" s="71"/>
      <c r="V4" s="71"/>
      <c r="W4" s="71"/>
      <c r="X4" s="72"/>
      <c r="Y4" s="66" t="s">
        <v>60</v>
      </c>
      <c r="Z4" s="66"/>
      <c r="AA4" s="66"/>
      <c r="AB4" s="66"/>
      <c r="AC4" s="66"/>
      <c r="AD4" s="66"/>
      <c r="AE4" s="66"/>
      <c r="AF4" s="66"/>
      <c r="AG4" s="66"/>
      <c r="AH4" s="66"/>
      <c r="AI4" s="66"/>
      <c r="AJ4" s="66" t="s">
        <v>61</v>
      </c>
      <c r="AK4" s="66"/>
      <c r="AL4" s="66"/>
      <c r="AM4" s="66"/>
      <c r="AN4" s="66"/>
      <c r="AO4" s="66"/>
      <c r="AP4" s="66"/>
      <c r="AQ4" s="66"/>
      <c r="AR4" s="66"/>
      <c r="AS4" s="66"/>
      <c r="AT4" s="66"/>
      <c r="AU4" s="66" t="s">
        <v>62</v>
      </c>
      <c r="AV4" s="66"/>
      <c r="AW4" s="66"/>
      <c r="AX4" s="66"/>
      <c r="AY4" s="66"/>
      <c r="AZ4" s="66"/>
      <c r="BA4" s="66"/>
      <c r="BB4" s="66"/>
      <c r="BC4" s="66"/>
      <c r="BD4" s="66"/>
      <c r="BE4" s="66"/>
      <c r="BF4" s="66" t="s">
        <v>63</v>
      </c>
      <c r="BG4" s="66"/>
      <c r="BH4" s="66"/>
      <c r="BI4" s="66"/>
      <c r="BJ4" s="66"/>
      <c r="BK4" s="66"/>
      <c r="BL4" s="66"/>
      <c r="BM4" s="66"/>
      <c r="BN4" s="66"/>
      <c r="BO4" s="66"/>
      <c r="BP4" s="66"/>
      <c r="BQ4" s="66" t="s">
        <v>64</v>
      </c>
      <c r="BR4" s="66"/>
      <c r="BS4" s="66"/>
      <c r="BT4" s="66"/>
      <c r="BU4" s="66"/>
      <c r="BV4" s="66"/>
      <c r="BW4" s="66"/>
      <c r="BX4" s="66"/>
      <c r="BY4" s="66"/>
      <c r="BZ4" s="66"/>
      <c r="CA4" s="66"/>
      <c r="CB4" s="66" t="s">
        <v>65</v>
      </c>
      <c r="CC4" s="66"/>
      <c r="CD4" s="66"/>
      <c r="CE4" s="66"/>
      <c r="CF4" s="66"/>
      <c r="CG4" s="66"/>
      <c r="CH4" s="66"/>
      <c r="CI4" s="66"/>
      <c r="CJ4" s="66"/>
      <c r="CK4" s="66"/>
      <c r="CL4" s="66"/>
      <c r="CM4" s="66" t="s">
        <v>66</v>
      </c>
      <c r="CN4" s="66"/>
      <c r="CO4" s="66"/>
      <c r="CP4" s="66"/>
      <c r="CQ4" s="66"/>
      <c r="CR4" s="66"/>
      <c r="CS4" s="66"/>
      <c r="CT4" s="66"/>
      <c r="CU4" s="66"/>
      <c r="CV4" s="66"/>
      <c r="CW4" s="66"/>
      <c r="CX4" s="66" t="s">
        <v>67</v>
      </c>
      <c r="CY4" s="66"/>
      <c r="CZ4" s="66"/>
      <c r="DA4" s="66"/>
      <c r="DB4" s="66"/>
      <c r="DC4" s="66"/>
      <c r="DD4" s="66"/>
      <c r="DE4" s="66"/>
      <c r="DF4" s="66"/>
      <c r="DG4" s="66"/>
      <c r="DH4" s="66"/>
      <c r="DI4" s="66" t="s">
        <v>68</v>
      </c>
      <c r="DJ4" s="66"/>
      <c r="DK4" s="66"/>
      <c r="DL4" s="66"/>
      <c r="DM4" s="66"/>
      <c r="DN4" s="66"/>
      <c r="DO4" s="66"/>
      <c r="DP4" s="66"/>
      <c r="DQ4" s="66"/>
      <c r="DR4" s="66"/>
      <c r="DS4" s="66"/>
      <c r="DT4" s="66" t="s">
        <v>69</v>
      </c>
      <c r="DU4" s="66"/>
      <c r="DV4" s="66"/>
      <c r="DW4" s="66"/>
      <c r="DX4" s="66"/>
      <c r="DY4" s="66"/>
      <c r="DZ4" s="66"/>
      <c r="EA4" s="66"/>
      <c r="EB4" s="66"/>
      <c r="EC4" s="66"/>
      <c r="ED4" s="66"/>
      <c r="EE4" s="66" t="s">
        <v>70</v>
      </c>
      <c r="EF4" s="66"/>
      <c r="EG4" s="66"/>
      <c r="EH4" s="66"/>
      <c r="EI4" s="66"/>
      <c r="EJ4" s="66"/>
      <c r="EK4" s="66"/>
      <c r="EL4" s="66"/>
      <c r="EM4" s="66"/>
      <c r="EN4" s="66"/>
      <c r="EO4" s="66"/>
    </row>
    <row r="5" spans="1:145" x14ac:dyDescent="0.2">
      <c r="A5" s="14" t="s">
        <v>71</v>
      </c>
      <c r="B5" s="17"/>
      <c r="C5" s="17"/>
      <c r="D5" s="17"/>
      <c r="E5" s="17"/>
      <c r="F5" s="17"/>
      <c r="G5" s="17"/>
      <c r="H5" s="18" t="s">
        <v>72</v>
      </c>
      <c r="I5" s="18" t="s">
        <v>73</v>
      </c>
      <c r="J5" s="18" t="s">
        <v>74</v>
      </c>
      <c r="K5" s="18" t="s">
        <v>75</v>
      </c>
      <c r="L5" s="18" t="s">
        <v>76</v>
      </c>
      <c r="M5" s="18" t="s">
        <v>5</v>
      </c>
      <c r="N5" s="18" t="s">
        <v>77</v>
      </c>
      <c r="O5" s="18" t="s">
        <v>78</v>
      </c>
      <c r="P5" s="18" t="s">
        <v>79</v>
      </c>
      <c r="Q5" s="18" t="s">
        <v>80</v>
      </c>
      <c r="R5" s="18" t="s">
        <v>81</v>
      </c>
      <c r="S5" s="18" t="s">
        <v>82</v>
      </c>
      <c r="T5" s="18" t="s">
        <v>83</v>
      </c>
      <c r="U5" s="18" t="s">
        <v>84</v>
      </c>
      <c r="V5" s="18" t="s">
        <v>85</v>
      </c>
      <c r="W5" s="18" t="s">
        <v>86</v>
      </c>
      <c r="X5" s="18" t="s">
        <v>87</v>
      </c>
      <c r="Y5" s="18" t="s">
        <v>88</v>
      </c>
      <c r="Z5" s="18" t="s">
        <v>89</v>
      </c>
      <c r="AA5" s="18" t="s">
        <v>90</v>
      </c>
      <c r="AB5" s="18" t="s">
        <v>91</v>
      </c>
      <c r="AC5" s="18" t="s">
        <v>92</v>
      </c>
      <c r="AD5" s="18" t="s">
        <v>93</v>
      </c>
      <c r="AE5" s="18" t="s">
        <v>94</v>
      </c>
      <c r="AF5" s="18" t="s">
        <v>95</v>
      </c>
      <c r="AG5" s="18" t="s">
        <v>96</v>
      </c>
      <c r="AH5" s="18" t="s">
        <v>97</v>
      </c>
      <c r="AI5" s="18" t="s">
        <v>31</v>
      </c>
      <c r="AJ5" s="18" t="s">
        <v>88</v>
      </c>
      <c r="AK5" s="18" t="s">
        <v>89</v>
      </c>
      <c r="AL5" s="18" t="s">
        <v>90</v>
      </c>
      <c r="AM5" s="18" t="s">
        <v>91</v>
      </c>
      <c r="AN5" s="18" t="s">
        <v>92</v>
      </c>
      <c r="AO5" s="18" t="s">
        <v>93</v>
      </c>
      <c r="AP5" s="18" t="s">
        <v>94</v>
      </c>
      <c r="AQ5" s="18" t="s">
        <v>95</v>
      </c>
      <c r="AR5" s="18" t="s">
        <v>96</v>
      </c>
      <c r="AS5" s="18" t="s">
        <v>97</v>
      </c>
      <c r="AT5" s="18" t="s">
        <v>98</v>
      </c>
      <c r="AU5" s="18" t="s">
        <v>88</v>
      </c>
      <c r="AV5" s="18" t="s">
        <v>89</v>
      </c>
      <c r="AW5" s="18" t="s">
        <v>90</v>
      </c>
      <c r="AX5" s="18" t="s">
        <v>91</v>
      </c>
      <c r="AY5" s="18" t="s">
        <v>92</v>
      </c>
      <c r="AZ5" s="18" t="s">
        <v>93</v>
      </c>
      <c r="BA5" s="18" t="s">
        <v>94</v>
      </c>
      <c r="BB5" s="18" t="s">
        <v>95</v>
      </c>
      <c r="BC5" s="18" t="s">
        <v>96</v>
      </c>
      <c r="BD5" s="18" t="s">
        <v>97</v>
      </c>
      <c r="BE5" s="18" t="s">
        <v>98</v>
      </c>
      <c r="BF5" s="18" t="s">
        <v>88</v>
      </c>
      <c r="BG5" s="18" t="s">
        <v>89</v>
      </c>
      <c r="BH5" s="18" t="s">
        <v>90</v>
      </c>
      <c r="BI5" s="18" t="s">
        <v>91</v>
      </c>
      <c r="BJ5" s="18" t="s">
        <v>92</v>
      </c>
      <c r="BK5" s="18" t="s">
        <v>93</v>
      </c>
      <c r="BL5" s="18" t="s">
        <v>94</v>
      </c>
      <c r="BM5" s="18" t="s">
        <v>95</v>
      </c>
      <c r="BN5" s="18" t="s">
        <v>96</v>
      </c>
      <c r="BO5" s="18" t="s">
        <v>97</v>
      </c>
      <c r="BP5" s="18" t="s">
        <v>98</v>
      </c>
      <c r="BQ5" s="18" t="s">
        <v>88</v>
      </c>
      <c r="BR5" s="18" t="s">
        <v>89</v>
      </c>
      <c r="BS5" s="18" t="s">
        <v>90</v>
      </c>
      <c r="BT5" s="18" t="s">
        <v>91</v>
      </c>
      <c r="BU5" s="18" t="s">
        <v>92</v>
      </c>
      <c r="BV5" s="18" t="s">
        <v>93</v>
      </c>
      <c r="BW5" s="18" t="s">
        <v>94</v>
      </c>
      <c r="BX5" s="18" t="s">
        <v>95</v>
      </c>
      <c r="BY5" s="18" t="s">
        <v>96</v>
      </c>
      <c r="BZ5" s="18" t="s">
        <v>97</v>
      </c>
      <c r="CA5" s="18" t="s">
        <v>98</v>
      </c>
      <c r="CB5" s="18" t="s">
        <v>88</v>
      </c>
      <c r="CC5" s="18" t="s">
        <v>89</v>
      </c>
      <c r="CD5" s="18" t="s">
        <v>90</v>
      </c>
      <c r="CE5" s="18" t="s">
        <v>91</v>
      </c>
      <c r="CF5" s="18" t="s">
        <v>92</v>
      </c>
      <c r="CG5" s="18" t="s">
        <v>93</v>
      </c>
      <c r="CH5" s="18" t="s">
        <v>94</v>
      </c>
      <c r="CI5" s="18" t="s">
        <v>95</v>
      </c>
      <c r="CJ5" s="18" t="s">
        <v>96</v>
      </c>
      <c r="CK5" s="18" t="s">
        <v>97</v>
      </c>
      <c r="CL5" s="18" t="s">
        <v>98</v>
      </c>
      <c r="CM5" s="18" t="s">
        <v>88</v>
      </c>
      <c r="CN5" s="18" t="s">
        <v>89</v>
      </c>
      <c r="CO5" s="18" t="s">
        <v>90</v>
      </c>
      <c r="CP5" s="18" t="s">
        <v>91</v>
      </c>
      <c r="CQ5" s="18" t="s">
        <v>92</v>
      </c>
      <c r="CR5" s="18" t="s">
        <v>93</v>
      </c>
      <c r="CS5" s="18" t="s">
        <v>94</v>
      </c>
      <c r="CT5" s="18" t="s">
        <v>95</v>
      </c>
      <c r="CU5" s="18" t="s">
        <v>96</v>
      </c>
      <c r="CV5" s="18" t="s">
        <v>97</v>
      </c>
      <c r="CW5" s="18" t="s">
        <v>98</v>
      </c>
      <c r="CX5" s="18" t="s">
        <v>88</v>
      </c>
      <c r="CY5" s="18" t="s">
        <v>89</v>
      </c>
      <c r="CZ5" s="18" t="s">
        <v>90</v>
      </c>
      <c r="DA5" s="18" t="s">
        <v>91</v>
      </c>
      <c r="DB5" s="18" t="s">
        <v>92</v>
      </c>
      <c r="DC5" s="18" t="s">
        <v>93</v>
      </c>
      <c r="DD5" s="18" t="s">
        <v>94</v>
      </c>
      <c r="DE5" s="18" t="s">
        <v>95</v>
      </c>
      <c r="DF5" s="18" t="s">
        <v>96</v>
      </c>
      <c r="DG5" s="18" t="s">
        <v>97</v>
      </c>
      <c r="DH5" s="18" t="s">
        <v>98</v>
      </c>
      <c r="DI5" s="18" t="s">
        <v>88</v>
      </c>
      <c r="DJ5" s="18" t="s">
        <v>89</v>
      </c>
      <c r="DK5" s="18" t="s">
        <v>90</v>
      </c>
      <c r="DL5" s="18" t="s">
        <v>91</v>
      </c>
      <c r="DM5" s="18" t="s">
        <v>92</v>
      </c>
      <c r="DN5" s="18" t="s">
        <v>93</v>
      </c>
      <c r="DO5" s="18" t="s">
        <v>94</v>
      </c>
      <c r="DP5" s="18" t="s">
        <v>95</v>
      </c>
      <c r="DQ5" s="18" t="s">
        <v>96</v>
      </c>
      <c r="DR5" s="18" t="s">
        <v>97</v>
      </c>
      <c r="DS5" s="18" t="s">
        <v>98</v>
      </c>
      <c r="DT5" s="18" t="s">
        <v>88</v>
      </c>
      <c r="DU5" s="18" t="s">
        <v>89</v>
      </c>
      <c r="DV5" s="18" t="s">
        <v>90</v>
      </c>
      <c r="DW5" s="18" t="s">
        <v>91</v>
      </c>
      <c r="DX5" s="18" t="s">
        <v>92</v>
      </c>
      <c r="DY5" s="18" t="s">
        <v>93</v>
      </c>
      <c r="DZ5" s="18" t="s">
        <v>94</v>
      </c>
      <c r="EA5" s="18" t="s">
        <v>95</v>
      </c>
      <c r="EB5" s="18" t="s">
        <v>96</v>
      </c>
      <c r="EC5" s="18" t="s">
        <v>97</v>
      </c>
      <c r="ED5" s="18" t="s">
        <v>98</v>
      </c>
      <c r="EE5" s="18" t="s">
        <v>88</v>
      </c>
      <c r="EF5" s="18" t="s">
        <v>89</v>
      </c>
      <c r="EG5" s="18" t="s">
        <v>90</v>
      </c>
      <c r="EH5" s="18" t="s">
        <v>91</v>
      </c>
      <c r="EI5" s="18" t="s">
        <v>92</v>
      </c>
      <c r="EJ5" s="18" t="s">
        <v>93</v>
      </c>
      <c r="EK5" s="18" t="s">
        <v>94</v>
      </c>
      <c r="EL5" s="18" t="s">
        <v>95</v>
      </c>
      <c r="EM5" s="18" t="s">
        <v>96</v>
      </c>
      <c r="EN5" s="18" t="s">
        <v>97</v>
      </c>
      <c r="EO5" s="18" t="s">
        <v>98</v>
      </c>
    </row>
    <row r="6" spans="1:145" s="22" customFormat="1" x14ac:dyDescent="0.2">
      <c r="A6" s="14" t="s">
        <v>99</v>
      </c>
      <c r="B6" s="19">
        <f>B7</f>
        <v>2022</v>
      </c>
      <c r="C6" s="19">
        <f t="shared" ref="C6:X6" si="3">C7</f>
        <v>193461</v>
      </c>
      <c r="D6" s="19">
        <f t="shared" si="3"/>
        <v>47</v>
      </c>
      <c r="E6" s="19">
        <f t="shared" si="3"/>
        <v>17</v>
      </c>
      <c r="F6" s="19">
        <f t="shared" si="3"/>
        <v>4</v>
      </c>
      <c r="G6" s="19">
        <f t="shared" si="3"/>
        <v>0</v>
      </c>
      <c r="H6" s="19" t="str">
        <f t="shared" si="3"/>
        <v>山梨県　市川三郷町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15.84</v>
      </c>
      <c r="Q6" s="20">
        <f t="shared" si="3"/>
        <v>100</v>
      </c>
      <c r="R6" s="20">
        <f t="shared" si="3"/>
        <v>1980</v>
      </c>
      <c r="S6" s="20">
        <f t="shared" si="3"/>
        <v>14976</v>
      </c>
      <c r="T6" s="20">
        <f t="shared" si="3"/>
        <v>75.180000000000007</v>
      </c>
      <c r="U6" s="20">
        <f t="shared" si="3"/>
        <v>199.2</v>
      </c>
      <c r="V6" s="20">
        <f t="shared" si="3"/>
        <v>2355</v>
      </c>
      <c r="W6" s="20">
        <f t="shared" si="3"/>
        <v>1.0900000000000001</v>
      </c>
      <c r="X6" s="20">
        <f t="shared" si="3"/>
        <v>2160.5500000000002</v>
      </c>
      <c r="Y6" s="21">
        <f>IF(Y7="",NA(),Y7)</f>
        <v>74.959999999999994</v>
      </c>
      <c r="Z6" s="21">
        <f t="shared" ref="Z6:AH6" si="4">IF(Z7="",NA(),Z7)</f>
        <v>79.5</v>
      </c>
      <c r="AA6" s="21">
        <f t="shared" si="4"/>
        <v>75.78</v>
      </c>
      <c r="AB6" s="21">
        <f t="shared" si="4"/>
        <v>66.22</v>
      </c>
      <c r="AC6" s="21">
        <f t="shared" si="4"/>
        <v>61.89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1757.6</v>
      </c>
      <c r="BG6" s="21">
        <f t="shared" ref="BG6:BO6" si="7">IF(BG7="",NA(),BG7)</f>
        <v>1627.23</v>
      </c>
      <c r="BH6" s="21">
        <f t="shared" si="7"/>
        <v>1994.66</v>
      </c>
      <c r="BI6" s="21">
        <f t="shared" si="7"/>
        <v>74.41</v>
      </c>
      <c r="BJ6" s="21">
        <f t="shared" si="7"/>
        <v>32.049999999999997</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38.94</v>
      </c>
      <c r="BR6" s="21">
        <f t="shared" ref="BR6:BZ6" si="8">IF(BR7="",NA(),BR7)</f>
        <v>39.130000000000003</v>
      </c>
      <c r="BS6" s="21">
        <f t="shared" si="8"/>
        <v>34.96</v>
      </c>
      <c r="BT6" s="21">
        <f t="shared" si="8"/>
        <v>65.2</v>
      </c>
      <c r="BU6" s="21">
        <f t="shared" si="8"/>
        <v>56.31</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307.73</v>
      </c>
      <c r="CC6" s="21">
        <f t="shared" ref="CC6:CK6" si="9">IF(CC7="",NA(),CC7)</f>
        <v>300.63</v>
      </c>
      <c r="CD6" s="21">
        <f t="shared" si="9"/>
        <v>351.22</v>
      </c>
      <c r="CE6" s="21">
        <f t="shared" si="9"/>
        <v>194.11</v>
      </c>
      <c r="CF6" s="21">
        <f t="shared" si="9"/>
        <v>223.38</v>
      </c>
      <c r="CG6" s="21">
        <f t="shared" si="9"/>
        <v>230.02</v>
      </c>
      <c r="CH6" s="21">
        <f t="shared" si="9"/>
        <v>228.47</v>
      </c>
      <c r="CI6" s="21">
        <f t="shared" si="9"/>
        <v>224.88</v>
      </c>
      <c r="CJ6" s="21">
        <f t="shared" si="9"/>
        <v>228.64</v>
      </c>
      <c r="CK6" s="21">
        <f t="shared" si="9"/>
        <v>239.46</v>
      </c>
      <c r="CL6" s="20" t="str">
        <f>IF(CL7="","",IF(CL7="-","【-】","【"&amp;SUBSTITUTE(TEXT(CL7,"#,##0.00"),"-","△")&amp;"】"))</f>
        <v>【220.62】</v>
      </c>
      <c r="CM6" s="21">
        <f>IF(CM7="",NA(),CM7)</f>
        <v>36.56</v>
      </c>
      <c r="CN6" s="21">
        <f t="shared" ref="CN6:CV6" si="10">IF(CN7="",NA(),CN7)</f>
        <v>37.24</v>
      </c>
      <c r="CO6" s="21">
        <f t="shared" si="10"/>
        <v>36.14</v>
      </c>
      <c r="CP6" s="21">
        <f t="shared" si="10"/>
        <v>33.93</v>
      </c>
      <c r="CQ6" s="21">
        <f t="shared" si="10"/>
        <v>34.090000000000003</v>
      </c>
      <c r="CR6" s="21">
        <f t="shared" si="10"/>
        <v>42.56</v>
      </c>
      <c r="CS6" s="21">
        <f t="shared" si="10"/>
        <v>42.47</v>
      </c>
      <c r="CT6" s="21">
        <f t="shared" si="10"/>
        <v>42.4</v>
      </c>
      <c r="CU6" s="21">
        <f t="shared" si="10"/>
        <v>42.28</v>
      </c>
      <c r="CV6" s="21">
        <f t="shared" si="10"/>
        <v>41.06</v>
      </c>
      <c r="CW6" s="20" t="str">
        <f>IF(CW7="","",IF(CW7="-","【-】","【"&amp;SUBSTITUTE(TEXT(CW7,"#,##0.00"),"-","△")&amp;"】"))</f>
        <v>【42.22】</v>
      </c>
      <c r="CX6" s="21">
        <f>IF(CX7="",NA(),CX7)</f>
        <v>80.56</v>
      </c>
      <c r="CY6" s="21">
        <f t="shared" ref="CY6:DG6" si="11">IF(CY7="",NA(),CY7)</f>
        <v>84.01</v>
      </c>
      <c r="CZ6" s="21">
        <f t="shared" si="11"/>
        <v>84.66</v>
      </c>
      <c r="DA6" s="21">
        <f t="shared" si="11"/>
        <v>84.77</v>
      </c>
      <c r="DB6" s="21">
        <f t="shared" si="11"/>
        <v>85.01</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2">
      <c r="A7" s="14"/>
      <c r="B7" s="23">
        <v>2022</v>
      </c>
      <c r="C7" s="23">
        <v>193461</v>
      </c>
      <c r="D7" s="23">
        <v>47</v>
      </c>
      <c r="E7" s="23">
        <v>17</v>
      </c>
      <c r="F7" s="23">
        <v>4</v>
      </c>
      <c r="G7" s="23">
        <v>0</v>
      </c>
      <c r="H7" s="23" t="s">
        <v>100</v>
      </c>
      <c r="I7" s="23" t="s">
        <v>101</v>
      </c>
      <c r="J7" s="23" t="s">
        <v>102</v>
      </c>
      <c r="K7" s="23" t="s">
        <v>103</v>
      </c>
      <c r="L7" s="23" t="s">
        <v>104</v>
      </c>
      <c r="M7" s="23" t="s">
        <v>105</v>
      </c>
      <c r="N7" s="24" t="s">
        <v>106</v>
      </c>
      <c r="O7" s="24" t="s">
        <v>107</v>
      </c>
      <c r="P7" s="24">
        <v>15.84</v>
      </c>
      <c r="Q7" s="24">
        <v>100</v>
      </c>
      <c r="R7" s="24">
        <v>1980</v>
      </c>
      <c r="S7" s="24">
        <v>14976</v>
      </c>
      <c r="T7" s="24">
        <v>75.180000000000007</v>
      </c>
      <c r="U7" s="24">
        <v>199.2</v>
      </c>
      <c r="V7" s="24">
        <v>2355</v>
      </c>
      <c r="W7" s="24">
        <v>1.0900000000000001</v>
      </c>
      <c r="X7" s="24">
        <v>2160.5500000000002</v>
      </c>
      <c r="Y7" s="24">
        <v>74.959999999999994</v>
      </c>
      <c r="Z7" s="24">
        <v>79.5</v>
      </c>
      <c r="AA7" s="24">
        <v>75.78</v>
      </c>
      <c r="AB7" s="24">
        <v>66.22</v>
      </c>
      <c r="AC7" s="24">
        <v>61.89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1757.6</v>
      </c>
      <c r="BG7" s="24">
        <v>1627.23</v>
      </c>
      <c r="BH7" s="24">
        <v>1994.66</v>
      </c>
      <c r="BI7" s="24">
        <v>74.41</v>
      </c>
      <c r="BJ7" s="24">
        <v>32.049999999999997</v>
      </c>
      <c r="BK7" s="24">
        <v>1194.1500000000001</v>
      </c>
      <c r="BL7" s="24">
        <v>1206.79</v>
      </c>
      <c r="BM7" s="24">
        <v>1258.43</v>
      </c>
      <c r="BN7" s="24">
        <v>1163.75</v>
      </c>
      <c r="BO7" s="24">
        <v>1195.47</v>
      </c>
      <c r="BP7" s="24">
        <v>1182.1099999999999</v>
      </c>
      <c r="BQ7" s="24">
        <v>38.94</v>
      </c>
      <c r="BR7" s="24">
        <v>39.130000000000003</v>
      </c>
      <c r="BS7" s="24">
        <v>34.96</v>
      </c>
      <c r="BT7" s="24">
        <v>65.2</v>
      </c>
      <c r="BU7" s="24">
        <v>56.31</v>
      </c>
      <c r="BV7" s="24">
        <v>72.260000000000005</v>
      </c>
      <c r="BW7" s="24">
        <v>71.84</v>
      </c>
      <c r="BX7" s="24">
        <v>73.36</v>
      </c>
      <c r="BY7" s="24">
        <v>72.599999999999994</v>
      </c>
      <c r="BZ7" s="24">
        <v>69.430000000000007</v>
      </c>
      <c r="CA7" s="24">
        <v>73.78</v>
      </c>
      <c r="CB7" s="24">
        <v>307.73</v>
      </c>
      <c r="CC7" s="24">
        <v>300.63</v>
      </c>
      <c r="CD7" s="24">
        <v>351.22</v>
      </c>
      <c r="CE7" s="24">
        <v>194.11</v>
      </c>
      <c r="CF7" s="24">
        <v>223.38</v>
      </c>
      <c r="CG7" s="24">
        <v>230.02</v>
      </c>
      <c r="CH7" s="24">
        <v>228.47</v>
      </c>
      <c r="CI7" s="24">
        <v>224.88</v>
      </c>
      <c r="CJ7" s="24">
        <v>228.64</v>
      </c>
      <c r="CK7" s="24">
        <v>239.46</v>
      </c>
      <c r="CL7" s="24">
        <v>220.62</v>
      </c>
      <c r="CM7" s="24">
        <v>36.56</v>
      </c>
      <c r="CN7" s="24">
        <v>37.24</v>
      </c>
      <c r="CO7" s="24">
        <v>36.14</v>
      </c>
      <c r="CP7" s="24">
        <v>33.93</v>
      </c>
      <c r="CQ7" s="24">
        <v>34.090000000000003</v>
      </c>
      <c r="CR7" s="24">
        <v>42.56</v>
      </c>
      <c r="CS7" s="24">
        <v>42.47</v>
      </c>
      <c r="CT7" s="24">
        <v>42.4</v>
      </c>
      <c r="CU7" s="24">
        <v>42.28</v>
      </c>
      <c r="CV7" s="24">
        <v>41.06</v>
      </c>
      <c r="CW7" s="24">
        <v>42.22</v>
      </c>
      <c r="CX7" s="24">
        <v>80.56</v>
      </c>
      <c r="CY7" s="24">
        <v>84.01</v>
      </c>
      <c r="CZ7" s="24">
        <v>84.66</v>
      </c>
      <c r="DA7" s="24">
        <v>84.77</v>
      </c>
      <c r="DB7" s="24">
        <v>85.01</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108</v>
      </c>
      <c r="C9" s="26" t="s">
        <v>109</v>
      </c>
      <c r="D9" s="26" t="s">
        <v>110</v>
      </c>
      <c r="E9" s="26" t="s">
        <v>111</v>
      </c>
      <c r="F9" s="26" t="s">
        <v>112</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50</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113</v>
      </c>
    </row>
    <row r="12" spans="1:145" x14ac:dyDescent="0.2">
      <c r="B12">
        <v>1</v>
      </c>
      <c r="C12">
        <v>1</v>
      </c>
      <c r="D12">
        <v>2</v>
      </c>
      <c r="E12">
        <v>3</v>
      </c>
      <c r="F12">
        <v>4</v>
      </c>
      <c r="G12" t="s">
        <v>114</v>
      </c>
    </row>
    <row r="13" spans="1:145" x14ac:dyDescent="0.2">
      <c r="B13" t="s">
        <v>115</v>
      </c>
      <c r="C13" t="s">
        <v>116</v>
      </c>
      <c r="D13" t="s">
        <v>117</v>
      </c>
      <c r="E13" t="s">
        <v>117</v>
      </c>
      <c r="F13" t="s">
        <v>116</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IMPCA223015a</cp:lastModifiedBy>
  <cp:lastPrinted>2024-01-19T02:52:07Z</cp:lastPrinted>
  <dcterms:created xsi:type="dcterms:W3CDTF">2023-12-12T02:50:10Z</dcterms:created>
  <dcterms:modified xsi:type="dcterms:W3CDTF">2024-01-19T03:00:02Z</dcterms:modified>
  <cp:category/>
</cp:coreProperties>
</file>