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5a\Desktop\【20240117】【山梨県市町村課】公営企業に係る経営比較分析表（令和4年度）の分析等（依頼）[2月5日期限]\【経営比較分析表】2022_193461_47_1718\"/>
    </mc:Choice>
  </mc:AlternateContent>
  <xr:revisionPtr revIDLastSave="0" documentId="13_ncr:1_{C933CDF7-F867-4CCA-9511-C8C30030359F}" xr6:coauthVersionLast="47" xr6:coauthVersionMax="47" xr10:uidLastSave="{00000000-0000-0000-0000-000000000000}"/>
  <workbookProtection workbookAlgorithmName="SHA-512" workbookHashValue="8h9oxnmP2ylNvW9RWEu3Ag4zcFLOHTDeX/TyBToaVF2En2PJoNrpO97qGCfoDm0dmNdrbiJILgeB3LnNHOaYBQ==" workbookSaltValue="mXNUW8SbwYL+JuvxelMMzA==" workbookSpinCount="100000" lockStructure="1"/>
  <bookViews>
    <workbookView xWindow="28680" yWindow="-120" windowWidth="19440" windowHeight="139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AL10" i="4"/>
  <c r="AD10" i="4"/>
  <c r="W10" i="4"/>
  <c r="I10" i="4"/>
  <c r="B10" i="4"/>
  <c r="BB8" i="4"/>
  <c r="AL8" i="4"/>
  <c r="AD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<sst xmlns="http://schemas.openxmlformats.org/spreadsheetml/2006/main" count="247" uniqueCount="119">
  <si>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</si>
  <si>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</si>
  <si>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</si>
  <si>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</si>
  <si>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</si>
  <si>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</si>
  <si>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</si>
  <si>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</si>
  <si>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</si>
  <si>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</si>
  <si>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</si>
  <si>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</si>
  <si>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</si>
  <si>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</si>
  <si>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</si>
  <si>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</si>
  <si>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</si>
  <si>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</si>
  <si>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</si>
  <si>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</si>
  <si>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</si>
  <si>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</si>
  <si>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</si>
  <si>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</si>
  <si>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</si>
  <si>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</si>
  <si>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</si>
  <si>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</si>
  <si>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</si>
  <si>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</si>
  <si>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</si>
  <si>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</si>
  <si>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</si>
  <si>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</si>
  <si>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</si>
  <si>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</si>
  <si>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</si>
  <si>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</si>
  <si>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</si>
  <si>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</si>
  <si>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</si>
  <si>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</si>
  <si>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</si>
  <si>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</si>
  <si>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</si>
  <si>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</si>
  <si>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</si>
  <si>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</si>
  <si>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</si>
  <si>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</si>
  <si>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</si>
  <si>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</si>
  <si>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</si>
  <si>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</si>
  <si>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</si>
  <si>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</si>
  <si>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</si>
  <si>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</si>
  <si>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</si>
  <si>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</si>
  <si>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</si>
  <si>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</si>
  <si>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</si>
  <si>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</si>
  <si>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</si>
  <si>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</si>
  <si>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</si>
  <si>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</si>
  <si>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</si>
  <si>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</si>
  <si>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</si>
  <si>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</si>
  <si>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</si>
  <si>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</si>
  <si>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</si>
  <si>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</si>
  <si>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</si>
  <si>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</si>
  <si>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</si>
  <si>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</si>
  <si>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</si>
  <si>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</si>
  <si>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</si>
  <si>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</si>
  <si>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</si>
  <si>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</si>
  <si>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</si>
  <si>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</si>
  <si>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</si>
  <si>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</si>
  <si>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</si>
  <si>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</si>
  <si>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</si>
  <si>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</si>
  <si>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</si>
  <si>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</si>
  <si>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</si>
  <si>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</si>
  <si>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</si>
  <si>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</si>
  <si>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</si>
  <si>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</si>
  <si>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</si>
  <si>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</si>
  <si>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</si>
  <si>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</si>
  <si>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</si>
  <si>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</si>
  <si>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</si>
  <si>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</si>
  <si>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</si>
  <si>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</si>
  <si>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</si>
  <si>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</si>
  <si>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</si>
  <si>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</si>
  <si>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
100％付近で推移しており経営状況は概ね健全だが、R03年度から公営企業会計移行業務委託を行ったため一時的に比率が下がった。
企業債残高対事業規模比率
昨年度同様低い比率となっているが、R03念度は公営企業会計移行業務委託を行ったため、若干の増加となった。
経費回収率
類似団体と比べると状況は良好と考えるが今後、修繕費用の増加が予想されるので、維持管理費の抑制等を図る必要がある。
汚水処理原価
昨年度と同様に維持管理費の抑制に努めている。
水洗化率
ここ数年横ばい傾向となっており、今度も同水準で推移すると考える。
現在の経営状況は概ね健全であると考えるが、山間地において展開している事業のため、人口減少による使用料の減少を見据えた取り組みが今後必要と考える。</t>
    <rPh sb="36" eb="38">
      <t>ネンド</t>
    </rPh>
    <rPh sb="40" eb="46">
      <t>コウエイキギョウカイケイ</t>
    </rPh>
    <rPh sb="53" eb="54">
      <t>オコナ</t>
    </rPh>
    <rPh sb="58" eb="61">
      <t>イチジテキ</t>
    </rPh>
    <rPh sb="62" eb="64">
      <t>ヒリツ</t>
    </rPh>
    <rPh sb="65" eb="66">
      <t>サ</t>
    </rPh>
    <rPh sb="90" eb="91">
      <t>ヒク</t>
    </rPh>
    <rPh sb="92" eb="94">
      <t>ヒリツ</t>
    </rPh>
    <rPh sb="105" eb="106">
      <t>ネン</t>
    </rPh>
    <rPh sb="127" eb="129">
      <t>ジャッカン</t>
    </rPh>
    <rPh sb="130" eb="132">
      <t>ゾウカ</t>
    </rPh>
    <rPh sb="154" eb="156">
      <t>ジョウキョウ</t>
    </rPh>
    <rPh sb="157" eb="159">
      <t>リョウコウ</t>
    </rPh>
    <rPh sb="160" eb="161">
      <t>カンガ</t>
    </rPh>
    <rPh sb="167" eb="171">
      <t>シュウゼンヒヨウ</t>
    </rPh>
    <rPh sb="172" eb="174">
      <t>ゾウカ</t>
    </rPh>
    <rPh sb="175" eb="177">
      <t>ヨソウ</t>
    </rPh>
    <rPh sb="189" eb="192">
      <t>ヨクセイトウ</t>
    </rPh>
    <rPh sb="193" eb="194">
      <t>ハカ</t>
    </rPh>
    <rPh sb="195" eb="197">
      <t>ヒツヨウ</t>
    </rPh>
    <rPh sb="237" eb="238">
      <t>リツ</t>
    </rPh>
    <rPh sb="241" eb="243">
      <t>スウネン</t>
    </rPh>
    <rPh sb="255" eb="257">
      <t>コンド</t>
    </rPh>
    <rPh sb="258" eb="261">
      <t>ドウスイジュン</t>
    </rPh>
    <rPh sb="262" eb="264">
      <t>スイイ</t>
    </rPh>
    <rPh sb="267" eb="268">
      <t>カンガ</t>
    </rPh>
    <rPh sb="273" eb="275">
      <t>ゲンザイ</t>
    </rPh>
    <rPh sb="276" eb="280">
      <t>ケイエイジョウキョウ</t>
    </rPh>
    <rPh sb="281" eb="282">
      <t>オオム</t>
    </rPh>
    <rPh sb="283" eb="285">
      <t>ケンゼン</t>
    </rPh>
    <rPh sb="289" eb="290">
      <t>カンガ</t>
    </rPh>
    <rPh sb="294" eb="297">
      <t>サンカンチ</t>
    </rPh>
    <rPh sb="301" eb="303">
      <t>テンカイ</t>
    </rPh>
    <rPh sb="307" eb="309">
      <t>ジギョウ</t>
    </rPh>
    <rPh sb="313" eb="317">
      <t>ジンコウゲンショウ</t>
    </rPh>
    <rPh sb="320" eb="323">
      <t>シヨウリョウ</t>
    </rPh>
    <rPh sb="324" eb="326">
      <t>ゲンショウ</t>
    </rPh>
    <rPh sb="327" eb="329">
      <t>ミス</t>
    </rPh>
    <rPh sb="331" eb="332">
      <t>ト</t>
    </rPh>
    <rPh sb="333" eb="334">
      <t>ク</t>
    </rPh>
    <rPh sb="336" eb="338">
      <t>コンゴ</t>
    </rPh>
    <rPh sb="338" eb="340">
      <t>ヒツヨウ</t>
    </rPh>
    <rPh sb="341" eb="342">
      <t>カンガ</t>
    </rPh>
    <phoneticPr fontId="4"/>
  </si>
  <si>
    <t>耐用年数未到来のため0％となっている。今後は収入を考慮し施設の更新及び修繕を実施していく必要があると考える。</t>
    <rPh sb="0" eb="2">
      <t>タイヨウ</t>
    </rPh>
    <rPh sb="2" eb="4">
      <t>ネンスウ</t>
    </rPh>
    <rPh sb="4" eb="5">
      <t>ミ</t>
    </rPh>
    <rPh sb="5" eb="7">
      <t>トウライ</t>
    </rPh>
    <rPh sb="19" eb="21">
      <t>コンゴ</t>
    </rPh>
    <rPh sb="22" eb="24">
      <t>シュウニュウ</t>
    </rPh>
    <rPh sb="25" eb="27">
      <t>コウリョ</t>
    </rPh>
    <rPh sb="28" eb="30">
      <t>シセツ</t>
    </rPh>
    <rPh sb="31" eb="33">
      <t>コウシン</t>
    </rPh>
    <rPh sb="33" eb="34">
      <t>オヨ</t>
    </rPh>
    <rPh sb="35" eb="37">
      <t>シュウゼン</t>
    </rPh>
    <rPh sb="38" eb="40">
      <t>ジッシ</t>
    </rPh>
    <rPh sb="44" eb="46">
      <t>ヒツヨウ</t>
    </rPh>
    <rPh sb="50" eb="51">
      <t>カンガ</t>
    </rPh>
    <phoneticPr fontId="4"/>
  </si>
  <si>
    <t>更なる健全経営に向け、人口減少による使用料の減少を見据えた取り組みが今後必要と考える。</t>
    <rPh sb="39" eb="4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</si>
</sst>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57-4E4A-AD56-5854DE2A99C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057-4E4A-AD56-5854DE2A99C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48.57</c:v>
                </c:pt>
                <c:pt idx="1">
                  <c:v>45.71</c:v>
                </c:pt>
                <c:pt idx="2">
                  <c:v>46.43</c:v>
                </c:pt>
                <c:pt idx="3">
                  <c:v>47.86</c:v>
                </c:pt>
                <c:pt idx="4">
                  <c:v>47.86</c:v>
                </c:pt>
              </c:numCache>
            </c:numRef>
          </c:val>
          <c:extLst>
            <c:ext xmlns:c16="http://schemas.microsoft.com/office/drawing/2014/chart" uri="{C3380CC4-5D6E-409C-BE32-E72D297353CC}">
              <c16:uniqueId val="{00000000-29BB-4430-8634-C9A940ABB8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29BB-4430-8634-C9A940ABB8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55.35</c:v>
                </c:pt>
                <c:pt idx="1">
                  <c:v>60.1</c:v>
                </c:pt>
                <c:pt idx="2">
                  <c:v>60.41</c:v>
                </c:pt>
                <c:pt idx="3">
                  <c:v>59.95</c:v>
                </c:pt>
                <c:pt idx="4">
                  <c:v>58.31</c:v>
                </c:pt>
              </c:numCache>
            </c:numRef>
          </c:val>
          <c:extLst>
            <c:ext xmlns:c16="http://schemas.microsoft.com/office/drawing/2014/chart" uri="{C3380CC4-5D6E-409C-BE32-E72D297353CC}">
              <c16:uniqueId val="{00000000-F255-460D-8EDE-17E4CD00C0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F255-460D-8EDE-17E4CD00C0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91.17</c:v>
                </c:pt>
                <c:pt idx="1">
                  <c:v>98.94</c:v>
                </c:pt>
                <c:pt idx="2">
                  <c:v>99.56</c:v>
                </c:pt>
                <c:pt idx="3">
                  <c:v>48.76</c:v>
                </c:pt>
                <c:pt idx="4">
                  <c:v>68.83</c:v>
                </c:pt>
              </c:numCache>
            </c:numRef>
          </c:val>
          <c:extLst>
            <c:ext xmlns:c16="http://schemas.microsoft.com/office/drawing/2014/chart" uri="{C3380CC4-5D6E-409C-BE32-E72D297353CC}">
              <c16:uniqueId val="{00000000-C079-4B87-A538-C5DC48A79E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79-4B87-A538-C5DC48A79E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C2-4A40-B2A8-84F08246351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C2-4A40-B2A8-84F08246351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CE-40EC-8755-10CE9F888F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CE-40EC-8755-10CE9F888F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8-49C1-A177-BBB243850D0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8-49C1-A177-BBB243850D0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CF-4BA6-9228-6891433581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CF-4BA6-9228-6891433581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557.84</c:v>
                </c:pt>
                <c:pt idx="1">
                  <c:v>0</c:v>
                </c:pt>
                <c:pt idx="2">
                  <c:v>0</c:v>
                </c:pt>
                <c:pt idx="3" formatCode="#,##0.00;&quot;△&quot;#,##0.00;&quot;-&quot;">
                  <c:v>10.89</c:v>
                </c:pt>
                <c:pt idx="4" formatCode="#,##0.00;&quot;△&quot;#,##0.00;&quot;-&quot;">
                  <c:v>47.13</c:v>
                </c:pt>
              </c:numCache>
            </c:numRef>
          </c:val>
          <c:extLst>
            <c:ext xmlns:c16="http://schemas.microsoft.com/office/drawing/2014/chart" uri="{C3380CC4-5D6E-409C-BE32-E72D297353CC}">
              <c16:uniqueId val="{00000000-2AD1-488D-B825-3DECE84729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2AD1-488D-B825-3DECE84729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57.82</c:v>
                </c:pt>
                <c:pt idx="1">
                  <c:v>104.23</c:v>
                </c:pt>
                <c:pt idx="2">
                  <c:v>95.47</c:v>
                </c:pt>
                <c:pt idx="3">
                  <c:v>100</c:v>
                </c:pt>
                <c:pt idx="4">
                  <c:v>99.57</c:v>
                </c:pt>
              </c:numCache>
            </c:numRef>
          </c:val>
          <c:extLst>
            <c:ext xmlns:c16="http://schemas.microsoft.com/office/drawing/2014/chart" uri="{C3380CC4-5D6E-409C-BE32-E72D297353CC}">
              <c16:uniqueId val="{00000000-B390-44F6-8755-12F49E8DA28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B390-44F6-8755-12F49E8DA28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255.93</c:v>
                </c:pt>
                <c:pt idx="1">
                  <c:v>151.82</c:v>
                </c:pt>
                <c:pt idx="2">
                  <c:v>164.54</c:v>
                </c:pt>
                <c:pt idx="3">
                  <c:v>151</c:v>
                </c:pt>
                <c:pt idx="4">
                  <c:v>151.01</c:v>
                </c:pt>
              </c:numCache>
            </c:numRef>
          </c:val>
          <c:extLst>
            <c:ext xmlns:c16="http://schemas.microsoft.com/office/drawing/2014/chart" uri="{C3380CC4-5D6E-409C-BE32-E72D297353CC}">
              <c16:uniqueId val="{00000000-2181-4733-92DB-B6BE2BAC628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2181-4733-92DB-B6BE2BAC628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1" zoomScaleNormal="100" workbookViewId="0">
      <selection activeCell="AM13" sqref="AM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5" t="str">
        <f>データ!H6</f>
        <v>山梨県　市川三郷町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2">
      <c r="A8" s="2"/>
      <c r="B8" s="60" t="str">
        <f>データ!I6</f>
        <v>法非適用</v>
      </c>
      <c r="C8" s="60"/>
      <c r="D8" s="60"/>
      <c r="E8" s="60"/>
      <c r="F8" s="60"/>
      <c r="G8" s="60"/>
      <c r="H8" s="60"/>
      <c r="I8" s="60" t="str">
        <f>データ!J6</f>
        <v>下水道事業</v>
      </c>
      <c r="J8" s="60"/>
      <c r="K8" s="60"/>
      <c r="L8" s="60"/>
      <c r="M8" s="60"/>
      <c r="N8" s="60"/>
      <c r="O8" s="60"/>
      <c r="P8" s="60" t="str">
        <f>データ!K6</f>
        <v>特定地域生活排水処理</v>
      </c>
      <c r="Q8" s="60"/>
      <c r="R8" s="60"/>
      <c r="S8" s="60"/>
      <c r="T8" s="60"/>
      <c r="U8" s="60"/>
      <c r="V8" s="60"/>
      <c r="W8" s="60" t="str">
        <f>データ!L6</f>
        <v>K2</v>
      </c>
      <c r="X8" s="60"/>
      <c r="Y8" s="60"/>
      <c r="Z8" s="60"/>
      <c r="AA8" s="60"/>
      <c r="AB8" s="60"/>
      <c r="AC8" s="60"/>
      <c r="AD8" s="61" t="str">
        <f>データ!$M$6</f>
        <v>非設置</v>
      </c>
      <c r="AE8" s="61"/>
      <c r="AF8" s="61"/>
      <c r="AG8" s="61"/>
      <c r="AH8" s="61"/>
      <c r="AI8" s="61"/>
      <c r="AJ8" s="61"/>
      <c r="AK8" s="3"/>
      <c r="AL8" s="49">
        <f>データ!S6</f>
        <v>14976</v>
      </c>
      <c r="AM8" s="49"/>
      <c r="AN8" s="49"/>
      <c r="AO8" s="49"/>
      <c r="AP8" s="49"/>
      <c r="AQ8" s="49"/>
      <c r="AR8" s="49"/>
      <c r="AS8" s="49"/>
      <c r="AT8" s="48">
        <f>データ!T6</f>
        <v>75.180000000000007</v>
      </c>
      <c r="AU8" s="48"/>
      <c r="AV8" s="48"/>
      <c r="AW8" s="48"/>
      <c r="AX8" s="48"/>
      <c r="AY8" s="48"/>
      <c r="AZ8" s="48"/>
      <c r="BA8" s="48"/>
      <c r="BB8" s="48">
        <f>データ!U6</f>
        <v>199.2</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2">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2">
      <c r="A10" s="2"/>
      <c r="B10" s="48" t="str">
        <f>データ!N6</f>
        <v>-</v>
      </c>
      <c r="C10" s="48"/>
      <c r="D10" s="48"/>
      <c r="E10" s="48"/>
      <c r="F10" s="48"/>
      <c r="G10" s="48"/>
      <c r="H10" s="48"/>
      <c r="I10" s="48" t="str">
        <f>データ!O6</f>
        <v>該当数値なし</v>
      </c>
      <c r="J10" s="48"/>
      <c r="K10" s="48"/>
      <c r="L10" s="48"/>
      <c r="M10" s="48"/>
      <c r="N10" s="48"/>
      <c r="O10" s="48"/>
      <c r="P10" s="48">
        <f>データ!P6</f>
        <v>2.63</v>
      </c>
      <c r="Q10" s="48"/>
      <c r="R10" s="48"/>
      <c r="S10" s="48"/>
      <c r="T10" s="48"/>
      <c r="U10" s="48"/>
      <c r="V10" s="48"/>
      <c r="W10" s="48">
        <f>データ!Q6</f>
        <v>100</v>
      </c>
      <c r="X10" s="48"/>
      <c r="Y10" s="48"/>
      <c r="Z10" s="48"/>
      <c r="AA10" s="48"/>
      <c r="AB10" s="48"/>
      <c r="AC10" s="48"/>
      <c r="AD10" s="49">
        <f>データ!R6</f>
        <v>2740</v>
      </c>
      <c r="AE10" s="49"/>
      <c r="AF10" s="49"/>
      <c r="AG10" s="49"/>
      <c r="AH10" s="49"/>
      <c r="AI10" s="49"/>
      <c r="AJ10" s="49"/>
      <c r="AK10" s="2"/>
      <c r="AL10" s="49">
        <f>データ!V6</f>
        <v>391</v>
      </c>
      <c r="AM10" s="49"/>
      <c r="AN10" s="49"/>
      <c r="AO10" s="49"/>
      <c r="AP10" s="49"/>
      <c r="AQ10" s="49"/>
      <c r="AR10" s="49"/>
      <c r="AS10" s="49"/>
      <c r="AT10" s="48">
        <f>データ!W6</f>
        <v>4.46</v>
      </c>
      <c r="AU10" s="48"/>
      <c r="AV10" s="48"/>
      <c r="AW10" s="48"/>
      <c r="AX10" s="48"/>
      <c r="AY10" s="48"/>
      <c r="AZ10" s="48"/>
      <c r="BA10" s="48"/>
      <c r="BB10" s="48">
        <f>データ!X6</f>
        <v>87.67</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2">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117</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118</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tPmTj/Dd4e81d/wVfj5VX58UoFFNFVS8pVx+DShGRIMg4vrf3y2cIgVbR4Ye9Fw8HOcDS0l/ABiiohXgiWHW1Q==" saltValue="nPIVemRWAZfUmmEpRzjR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pageMargins left="0.19685039370078741" right="0.19685039370078741" top="0.39370078740157483"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2">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193461</v>
      </c>
      <c r="D6" s="19">
        <f t="shared" si="3"/>
        <v>47</v>
      </c>
      <c r="E6" s="19">
        <f t="shared" si="3"/>
        <v>18</v>
      </c>
      <c r="F6" s="19">
        <f t="shared" si="3"/>
        <v>0</v>
      </c>
      <c r="G6" s="19">
        <f t="shared" si="3"/>
        <v>0</v>
      </c>
      <c r="H6" s="19" t="str">
        <f t="shared" si="3"/>
        <v>山梨県　市川三郷町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2.63</v>
      </c>
      <c r="Q6" s="20">
        <f t="shared" si="3"/>
        <v>100</v>
      </c>
      <c r="R6" s="20">
        <f t="shared" si="3"/>
        <v>2740</v>
      </c>
      <c r="S6" s="20">
        <f t="shared" si="3"/>
        <v>14976</v>
      </c>
      <c r="T6" s="20">
        <f t="shared" si="3"/>
        <v>75.180000000000007</v>
      </c>
      <c r="U6" s="20">
        <f t="shared" si="3"/>
        <v>199.2</v>
      </c>
      <c r="V6" s="20">
        <f t="shared" si="3"/>
        <v>391</v>
      </c>
      <c r="W6" s="20">
        <f t="shared" si="3"/>
        <v>4.46</v>
      </c>
      <c r="X6" s="20">
        <f t="shared" si="3"/>
        <v>87.67</v>
      </c>
      <c r="Y6" s="21">
        <f>IF(Y7="",NA(),Y7)</f>
        <v>91.17</v>
      </c>
      <c r="Z6" s="21">
        <f t="shared" ref="Z6:AH6" si="4">IF(Z7="",NA(),Z7)</f>
        <v>98.94</v>
      </c>
      <c r="AA6" s="21">
        <f t="shared" si="4"/>
        <v>99.56</v>
      </c>
      <c r="AB6" s="21">
        <f t="shared" si="4"/>
        <v>48.76</v>
      </c>
      <c r="AC6" s="21">
        <f t="shared" si="4"/>
        <v>68.83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557.84</v>
      </c>
      <c r="BG6" s="20">
        <f t="shared" ref="BG6:BO6" si="7">IF(BG7="",NA(),BG7)</f>
        <v>0</v>
      </c>
      <c r="BH6" s="20">
        <f t="shared" si="7"/>
        <v>0</v>
      </c>
      <c r="BI6" s="21">
        <f t="shared" si="7"/>
        <v>10.89</v>
      </c>
      <c r="BJ6" s="21">
        <f t="shared" si="7"/>
        <v>47.13</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57.82</v>
      </c>
      <c r="BR6" s="21">
        <f t="shared" ref="BR6:BZ6" si="8">IF(BR7="",NA(),BR7)</f>
        <v>104.23</v>
      </c>
      <c r="BS6" s="21">
        <f t="shared" si="8"/>
        <v>95.47</v>
      </c>
      <c r="BT6" s="21">
        <f t="shared" si="8"/>
        <v>100</v>
      </c>
      <c r="BU6" s="21">
        <f t="shared" si="8"/>
        <v>99.57</v>
      </c>
      <c r="BV6" s="21">
        <f t="shared" si="8"/>
        <v>63.06</v>
      </c>
      <c r="BW6" s="21">
        <f t="shared" si="8"/>
        <v>62.5</v>
      </c>
      <c r="BX6" s="21">
        <f t="shared" si="8"/>
        <v>60.59</v>
      </c>
      <c r="BY6" s="21">
        <f t="shared" si="8"/>
        <v>60</v>
      </c>
      <c r="BZ6" s="21">
        <f t="shared" si="8"/>
        <v>59.01</v>
      </c>
      <c r="CA6" s="20" t="str">
        <f>IF(CA7="","",IF(CA7="-","【-】","【"&amp;SUBSTITUTE(TEXT(CA7,"#,##0.00"),"-","△")&amp;"】"))</f>
        <v>【57.03】</v>
      </c>
      <c r="CB6" s="21">
        <f>IF(CB7="",NA(),CB7)</f>
        <v>255.93</v>
      </c>
      <c r="CC6" s="21">
        <f t="shared" ref="CC6:CK6" si="9">IF(CC7="",NA(),CC7)</f>
        <v>151.82</v>
      </c>
      <c r="CD6" s="21">
        <f t="shared" si="9"/>
        <v>164.54</v>
      </c>
      <c r="CE6" s="21">
        <f t="shared" si="9"/>
        <v>151</v>
      </c>
      <c r="CF6" s="21">
        <f t="shared" si="9"/>
        <v>151.01</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48.57</v>
      </c>
      <c r="CN6" s="21">
        <f t="shared" ref="CN6:CV6" si="10">IF(CN7="",NA(),CN7)</f>
        <v>45.71</v>
      </c>
      <c r="CO6" s="21">
        <f t="shared" si="10"/>
        <v>46.43</v>
      </c>
      <c r="CP6" s="21">
        <f t="shared" si="10"/>
        <v>47.86</v>
      </c>
      <c r="CQ6" s="21">
        <f t="shared" si="10"/>
        <v>47.86</v>
      </c>
      <c r="CR6" s="21">
        <f t="shared" si="10"/>
        <v>59.94</v>
      </c>
      <c r="CS6" s="21">
        <f t="shared" si="10"/>
        <v>59.64</v>
      </c>
      <c r="CT6" s="21">
        <f t="shared" si="10"/>
        <v>58.19</v>
      </c>
      <c r="CU6" s="21">
        <f t="shared" si="10"/>
        <v>56.52</v>
      </c>
      <c r="CV6" s="21">
        <f t="shared" si="10"/>
        <v>88.45</v>
      </c>
      <c r="CW6" s="20" t="str">
        <f>IF(CW7="","",IF(CW7="-","【-】","【"&amp;SUBSTITUTE(TEXT(CW7,"#,##0.00"),"-","△")&amp;"】"))</f>
        <v>【84.27】</v>
      </c>
      <c r="CX6" s="21">
        <f>IF(CX7="",NA(),CX7)</f>
        <v>55.35</v>
      </c>
      <c r="CY6" s="21">
        <f t="shared" ref="CY6:DG6" si="11">IF(CY7="",NA(),CY7)</f>
        <v>60.1</v>
      </c>
      <c r="CZ6" s="21">
        <f t="shared" si="11"/>
        <v>60.41</v>
      </c>
      <c r="DA6" s="21">
        <f t="shared" si="11"/>
        <v>59.95</v>
      </c>
      <c r="DB6" s="21">
        <f t="shared" si="11"/>
        <v>58.31</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193461</v>
      </c>
      <c r="D7" s="23">
        <v>47</v>
      </c>
      <c r="E7" s="23">
        <v>18</v>
      </c>
      <c r="F7" s="23">
        <v>0</v>
      </c>
      <c r="G7" s="23">
        <v>0</v>
      </c>
      <c r="H7" s="23" t="s">
        <v>98</v>
      </c>
      <c r="I7" s="23" t="s">
        <v>99</v>
      </c>
      <c r="J7" s="23" t="s">
        <v>100</v>
      </c>
      <c r="K7" s="23" t="s">
        <v>101</v>
      </c>
      <c r="L7" s="23" t="s">
        <v>102</v>
      </c>
      <c r="M7" s="23" t="s">
        <v>103</v>
      </c>
      <c r="N7" s="24" t="s">
        <v>104</v>
      </c>
      <c r="O7" s="24" t="s">
        <v>105</v>
      </c>
      <c r="P7" s="24">
        <v>2.63</v>
      </c>
      <c r="Q7" s="24">
        <v>100</v>
      </c>
      <c r="R7" s="24">
        <v>2740</v>
      </c>
      <c r="S7" s="24">
        <v>14976</v>
      </c>
      <c r="T7" s="24">
        <v>75.180000000000007</v>
      </c>
      <c r="U7" s="24">
        <v>199.2</v>
      </c>
      <c r="V7" s="24">
        <v>391</v>
      </c>
      <c r="W7" s="24">
        <v>4.46</v>
      </c>
      <c r="X7" s="24">
        <v>87.67</v>
      </c>
      <c r="Y7" s="24">
        <v>91.17</v>
      </c>
      <c r="Z7" s="24">
        <v>98.94</v>
      </c>
      <c r="AA7" s="24">
        <v>99.56</v>
      </c>
      <c r="AB7" s="24">
        <v>48.76</v>
      </c>
      <c r="AC7" s="24">
        <v>68.83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557.84</v>
      </c>
      <c r="BG7" s="24">
        <v>0</v>
      </c>
      <c r="BH7" s="24">
        <v>0</v>
      </c>
      <c r="BI7" s="24">
        <v>10.89</v>
      </c>
      <c r="BJ7" s="24">
        <v>47.13</v>
      </c>
      <c r="BK7" s="24">
        <v>296.89</v>
      </c>
      <c r="BL7" s="24">
        <v>270.57</v>
      </c>
      <c r="BM7" s="24">
        <v>294.27</v>
      </c>
      <c r="BN7" s="24">
        <v>294.08999999999997</v>
      </c>
      <c r="BO7" s="24">
        <v>294.08999999999997</v>
      </c>
      <c r="BP7" s="24">
        <v>307.39</v>
      </c>
      <c r="BQ7" s="24">
        <v>57.82</v>
      </c>
      <c r="BR7" s="24">
        <v>104.23</v>
      </c>
      <c r="BS7" s="24">
        <v>95.47</v>
      </c>
      <c r="BT7" s="24">
        <v>100</v>
      </c>
      <c r="BU7" s="24">
        <v>99.57</v>
      </c>
      <c r="BV7" s="24">
        <v>63.06</v>
      </c>
      <c r="BW7" s="24">
        <v>62.5</v>
      </c>
      <c r="BX7" s="24">
        <v>60.59</v>
      </c>
      <c r="BY7" s="24">
        <v>60</v>
      </c>
      <c r="BZ7" s="24">
        <v>59.01</v>
      </c>
      <c r="CA7" s="24">
        <v>57.03</v>
      </c>
      <c r="CB7" s="24">
        <v>255.93</v>
      </c>
      <c r="CC7" s="24">
        <v>151.82</v>
      </c>
      <c r="CD7" s="24">
        <v>164.54</v>
      </c>
      <c r="CE7" s="24">
        <v>151</v>
      </c>
      <c r="CF7" s="24">
        <v>151.01</v>
      </c>
      <c r="CG7" s="24">
        <v>264.77</v>
      </c>
      <c r="CH7" s="24">
        <v>269.33</v>
      </c>
      <c r="CI7" s="24">
        <v>280.23</v>
      </c>
      <c r="CJ7" s="24">
        <v>282.70999999999998</v>
      </c>
      <c r="CK7" s="24">
        <v>291.82</v>
      </c>
      <c r="CL7" s="24">
        <v>294.83</v>
      </c>
      <c r="CM7" s="24">
        <v>48.57</v>
      </c>
      <c r="CN7" s="24">
        <v>45.71</v>
      </c>
      <c r="CO7" s="24">
        <v>46.43</v>
      </c>
      <c r="CP7" s="24">
        <v>47.86</v>
      </c>
      <c r="CQ7" s="24">
        <v>47.86</v>
      </c>
      <c r="CR7" s="24">
        <v>59.94</v>
      </c>
      <c r="CS7" s="24">
        <v>59.64</v>
      </c>
      <c r="CT7" s="24">
        <v>58.19</v>
      </c>
      <c r="CU7" s="24">
        <v>56.52</v>
      </c>
      <c r="CV7" s="24">
        <v>88.45</v>
      </c>
      <c r="CW7" s="24">
        <v>84.27</v>
      </c>
      <c r="CX7" s="24">
        <v>55.35</v>
      </c>
      <c r="CY7" s="24">
        <v>60.1</v>
      </c>
      <c r="CZ7" s="24">
        <v>60.41</v>
      </c>
      <c r="DA7" s="24">
        <v>59.95</v>
      </c>
      <c r="DB7" s="24">
        <v>58.31</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IMPCA223015a</cp:lastModifiedBy>
  <cp:lastPrinted>2024-01-19T02:52:42Z</cp:lastPrinted>
  <dcterms:created xsi:type="dcterms:W3CDTF">2023-12-12T03:00:13Z</dcterms:created>
  <dcterms:modified xsi:type="dcterms:W3CDTF">2024-01-19T03:00:11Z</dcterms:modified>
  <cp:category/>
</cp:coreProperties>
</file>