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46a001\共有データ\03財政課\財政係\【起債担当】\令和6年度\02_その他庶務（調査・資料作成等）\20250122公営企業に係る経営比較分析表（令和５年度決算）の分析等について\"/>
    </mc:Choice>
  </mc:AlternateContent>
  <xr:revisionPtr revIDLastSave="0" documentId="8_{324CA406-28BE-4773-804C-97876BA4635C}" xr6:coauthVersionLast="47" xr6:coauthVersionMax="47" xr10:uidLastSave="{00000000-0000-0000-0000-000000000000}"/>
  <workbookProtection workbookAlgorithmName="SHA-512" workbookHashValue="Cz3APgeZxtzv7+2IMF7sSzElBqGD4sQAfzERVVU3L3f0xbTQLGCs0/7Is+M6T6giHRyV++5FpEi8epfAWR00Vw==" workbookSaltValue="kYiHw2CjPpzjNAsNDiRGFg==" workbookSpinCount="100000" lockStructure="1"/>
  <bookViews>
    <workbookView xWindow="-108" yWindow="-108" windowWidth="23256" windowHeight="1245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AL8" i="4"/>
  <c r="P8" i="4"/>
  <c r="I8" i="4"/>
</calcChain>
</file>

<file path=xl/sharedStrings.xml><?xml version="1.0" encoding="utf-8"?>
<sst xmlns="http://schemas.openxmlformats.org/spreadsheetml/2006/main" count="247" uniqueCount="118">
  <si>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</si>
  <si>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</si>
  <si>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</si>
  <si>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</si>
  <si>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</si>
  <si>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</si>
  <si>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</si>
  <si>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</si>
  <si>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</si>
  <si>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</si>
  <si>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</si>
  <si>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</si>
  <si>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</si>
  <si>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</si>
  <si>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</si>
  <si>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</si>
  <si>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</si>
  <si>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</si>
  <si>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</si>
  <si>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</si>
  <si>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</si>
  <si>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</si>
  <si>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</si>
  <si>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</si>
  <si>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</si>
  <si>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</si>
  <si>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</si>
  <si>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</si>
  <si>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</si>
  <si>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</si>
  <si>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</si>
  <si>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</si>
  <si>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</si>
  <si>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</si>
  <si>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</si>
  <si>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</si>
  <si>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</si>
  <si>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</si>
  <si>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</si>
  <si>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</si>
  <si>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</si>
  <si>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</si>
  <si>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</si>
  <si>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</si>
  <si>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</si>
  <si>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</si>
  <si>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</si>
  <si>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</si>
  <si>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</si>
  <si>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</si>
  <si>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</si>
  <si>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</si>
  <si>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</si>
  <si>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</si>
  <si>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</si>
  <si>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</si>
  <si>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</si>
  <si>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</si>
  <si>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</si>
  <si>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</si>
  <si>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</si>
  <si>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</si>
  <si>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</si>
  <si>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</si>
  <si>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</si>
  <si>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</si>
  <si>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</si>
  <si>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</si>
  <si>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</si>
  <si>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</si>
  <si>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</si>
  <si>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</si>
  <si>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</si>
  <si>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</si>
  <si>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</si>
  <si>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</si>
  <si>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</si>
  <si>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</si>
  <si>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</si>
  <si>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</si>
  <si>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</si>
  <si>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</si>
  <si>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</si>
  <si>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</si>
  <si>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</si>
  <si>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</si>
  <si>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</si>
  <si>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</si>
  <si>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</si>
  <si>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</si>
  <si>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</si>
  <si>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</si>
  <si>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</si>
  <si>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</si>
  <si>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</si>
  <si>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</si>
  <si>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</si>
  <si>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市川三郷町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</si>
  <si>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</si>
  <si>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</si>
  <si>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</si>
  <si>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</si>
  <si>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</si>
  <si>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</si>
  <si>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</si>
  <si>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</si>
  <si>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</si>
  <si>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</si>
  <si>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</si>
  <si>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</si>
  <si>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</si>
  <si>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</si>
  <si>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</si>
  <si>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</si>
  <si>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</si>
  <si>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耐用年数未到来のため0％となっている。今後は収入を考慮し施設の更新及び修繕を実施していく必要があると考える。</t>
    <rPh sb="0" eb="2">
      <t>タイヨウ</t>
    </rPh>
    <rPh sb="2" eb="4">
      <t>ネンスウ</t>
    </rPh>
    <rPh sb="4" eb="5">
      <t>ミ</t>
    </rPh>
    <rPh sb="5" eb="7">
      <t>トウライ</t>
    </rPh>
    <rPh sb="19" eb="21">
      <t>コンゴ</t>
    </rPh>
    <rPh sb="22" eb="24">
      <t>シュウニュウ</t>
    </rPh>
    <rPh sb="25" eb="27">
      <t>コウリョ</t>
    </rPh>
    <rPh sb="28" eb="30">
      <t>シセツ</t>
    </rPh>
    <rPh sb="31" eb="33">
      <t>コウシン</t>
    </rPh>
    <rPh sb="33" eb="34">
      <t>オヨ</t>
    </rPh>
    <rPh sb="35" eb="37">
      <t>シュウゼン</t>
    </rPh>
    <rPh sb="38" eb="40">
      <t>ジッシ</t>
    </rPh>
    <rPh sb="44" eb="46">
      <t>ヒツヨウ</t>
    </rPh>
    <rPh sb="50" eb="51">
      <t>カンガ</t>
    </rPh>
    <phoneticPr fontId="4"/>
  </si>
  <si>
    <t>更なる健全経営に向け、人口減少による使用料の減少を見据えた取り組みが今後必要と考える。</t>
    <rPh sb="39" eb="40">
      <t>カンガ</t>
    </rPh>
    <phoneticPr fontId="4"/>
  </si>
  <si>
    <t>収益的収支比率
100％付近で推移しており経営状況は概ね健全だが、R3年度から公営企業会計移行業務を行ったため一時的に比率が下がった。
企業債残高対事業規模比率
昨年度同様低い比率となっているが、R3、R4年度は公営企業会計移行業務を行ったため、若干の増加となった。
経費回収率
類似団体と比べると状況は良好と考えるが今後、修繕費用の増加が予想されるので、維持管理費の抑制等を図る必要がある。
汚水処理原価
昨年度と同様に維持管理費の抑制に努めている。
水洗化率
ここ数年横ばい傾向となっており、今度も同水準で推移すると考える。
現在の経営状況は概ね健全であると考えるが、山間地において展開している事業のため、人口減少による使用料の減少を見据えた取り組みが今後必要と考える。</t>
    <rPh sb="35" eb="37">
      <t>ネンド</t>
    </rPh>
    <rPh sb="39" eb="45">
      <t>コウエイキギョウカイケイ</t>
    </rPh>
    <rPh sb="50" eb="51">
      <t>オコナ</t>
    </rPh>
    <rPh sb="55" eb="58">
      <t>イチジテキ</t>
    </rPh>
    <rPh sb="59" eb="61">
      <t>ヒリツ</t>
    </rPh>
    <rPh sb="62" eb="63">
      <t>サ</t>
    </rPh>
    <rPh sb="87" eb="88">
      <t>ヒク</t>
    </rPh>
    <rPh sb="89" eb="91">
      <t>ヒリツ</t>
    </rPh>
    <rPh sb="104" eb="105">
      <t>ネン</t>
    </rPh>
    <rPh sb="124" eb="126">
      <t>ジャッカン</t>
    </rPh>
    <rPh sb="127" eb="129">
      <t>ゾウカ</t>
    </rPh>
    <rPh sb="151" eb="153">
      <t>ジョウキョウ</t>
    </rPh>
    <rPh sb="154" eb="156">
      <t>リョウコウ</t>
    </rPh>
    <rPh sb="157" eb="158">
      <t>カンガ</t>
    </rPh>
    <rPh sb="164" eb="168">
      <t>シュウゼンヒヨウ</t>
    </rPh>
    <rPh sb="169" eb="171">
      <t>ゾウカ</t>
    </rPh>
    <rPh sb="172" eb="174">
      <t>ヨソウ</t>
    </rPh>
    <rPh sb="186" eb="189">
      <t>ヨクセイトウ</t>
    </rPh>
    <rPh sb="190" eb="191">
      <t>ハカ</t>
    </rPh>
    <rPh sb="192" eb="194">
      <t>ヒツヨウ</t>
    </rPh>
    <rPh sb="234" eb="235">
      <t>リツ</t>
    </rPh>
    <rPh sb="238" eb="240">
      <t>スウネン</t>
    </rPh>
    <rPh sb="252" eb="254">
      <t>コンド</t>
    </rPh>
    <rPh sb="255" eb="258">
      <t>ドウスイジュン</t>
    </rPh>
    <rPh sb="259" eb="261">
      <t>スイイ</t>
    </rPh>
    <rPh sb="264" eb="265">
      <t>カンガ</t>
    </rPh>
    <rPh sb="270" eb="272">
      <t>ゲンザイ</t>
    </rPh>
    <rPh sb="273" eb="277">
      <t>ケイエイジョウキョウ</t>
    </rPh>
    <rPh sb="278" eb="279">
      <t>オオム</t>
    </rPh>
    <rPh sb="280" eb="282">
      <t>ケンゼン</t>
    </rPh>
    <rPh sb="286" eb="287">
      <t>カンガ</t>
    </rPh>
    <rPh sb="291" eb="294">
      <t>サンカンチ</t>
    </rPh>
    <rPh sb="298" eb="300">
      <t>テンカイ</t>
    </rPh>
    <rPh sb="304" eb="306">
      <t>ジギョウ</t>
    </rPh>
    <rPh sb="310" eb="314">
      <t>ジンコウゲンショウ</t>
    </rPh>
    <rPh sb="317" eb="320">
      <t>シヨウリョウ</t>
    </rPh>
    <rPh sb="321" eb="323">
      <t>ゲンショウ</t>
    </rPh>
    <rPh sb="324" eb="326">
      <t>ミス</t>
    </rPh>
    <rPh sb="328" eb="329">
      <t>ト</t>
    </rPh>
    <rPh sb="330" eb="331">
      <t>ク</t>
    </rPh>
    <rPh sb="333" eb="335">
      <t>コンゴ</t>
    </rPh>
    <rPh sb="335" eb="337">
      <t>ヒツヨウ</t>
    </rPh>
    <rPh sb="338" eb="33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</si>
</sst>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0000CC"/>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0B-4B64-BCE3-476F4CBFC95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00B-4B64-BCE3-476F4CBFC95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45.71</c:v>
                </c:pt>
                <c:pt idx="1">
                  <c:v>46.43</c:v>
                </c:pt>
                <c:pt idx="2">
                  <c:v>47.86</c:v>
                </c:pt>
                <c:pt idx="3">
                  <c:v>47.86</c:v>
                </c:pt>
                <c:pt idx="4">
                  <c:v>47.86</c:v>
                </c:pt>
              </c:numCache>
            </c:numRef>
          </c:val>
          <c:extLst>
            <c:ext xmlns:c16="http://schemas.microsoft.com/office/drawing/2014/chart" uri="{C3380CC4-5D6E-409C-BE32-E72D297353CC}">
              <c16:uniqueId val="{00000000-9430-4EE6-8186-9454395CC3D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9430-4EE6-8186-9454395CC3D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60.1</c:v>
                </c:pt>
                <c:pt idx="1">
                  <c:v>60.41</c:v>
                </c:pt>
                <c:pt idx="2">
                  <c:v>59.95</c:v>
                </c:pt>
                <c:pt idx="3">
                  <c:v>58.31</c:v>
                </c:pt>
                <c:pt idx="4">
                  <c:v>55.91</c:v>
                </c:pt>
              </c:numCache>
            </c:numRef>
          </c:val>
          <c:extLst>
            <c:ext xmlns:c16="http://schemas.microsoft.com/office/drawing/2014/chart" uri="{C3380CC4-5D6E-409C-BE32-E72D297353CC}">
              <c16:uniqueId val="{00000000-FB6C-4647-AE20-78658E295F9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FB6C-4647-AE20-78658E295F9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98.94</c:v>
                </c:pt>
                <c:pt idx="1">
                  <c:v>99.56</c:v>
                </c:pt>
                <c:pt idx="2">
                  <c:v>48.76</c:v>
                </c:pt>
                <c:pt idx="3">
                  <c:v>68.83</c:v>
                </c:pt>
                <c:pt idx="4">
                  <c:v>90.36</c:v>
                </c:pt>
              </c:numCache>
            </c:numRef>
          </c:val>
          <c:extLst>
            <c:ext xmlns:c16="http://schemas.microsoft.com/office/drawing/2014/chart" uri="{C3380CC4-5D6E-409C-BE32-E72D297353CC}">
              <c16:uniqueId val="{00000000-7612-4CEB-8195-356FAC8511C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12-4CEB-8195-356FAC8511C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85-45D7-A6A2-35A6856126D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85-45D7-A6A2-35A6856126D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B9-445F-B2E5-928A31CBD43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B9-445F-B2E5-928A31CBD43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12-44DC-A07A-13473D82D8C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12-44DC-A07A-13473D82D8C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90-40ED-9A11-51D6C686FB2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90-40ED-9A11-51D6C686FB2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formatCode="#,##0.00;&quot;△&quot;#,##0.00;&quot;-&quot;">
                  <c:v>10.89</c:v>
                </c:pt>
                <c:pt idx="3" formatCode="#,##0.00;&quot;△&quot;#,##0.00;&quot;-&quot;">
                  <c:v>47.13</c:v>
                </c:pt>
                <c:pt idx="4">
                  <c:v>0</c:v>
                </c:pt>
              </c:numCache>
            </c:numRef>
          </c:val>
          <c:extLst>
            <c:ext xmlns:c16="http://schemas.microsoft.com/office/drawing/2014/chart" uri="{C3380CC4-5D6E-409C-BE32-E72D297353CC}">
              <c16:uniqueId val="{00000000-ED1C-4797-BEAE-872900AAED8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ED1C-4797-BEAE-872900AAED8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104.23</c:v>
                </c:pt>
                <c:pt idx="1">
                  <c:v>95.47</c:v>
                </c:pt>
                <c:pt idx="2">
                  <c:v>100</c:v>
                </c:pt>
                <c:pt idx="3">
                  <c:v>99.57</c:v>
                </c:pt>
                <c:pt idx="4">
                  <c:v>91.82</c:v>
                </c:pt>
              </c:numCache>
            </c:numRef>
          </c:val>
          <c:extLst>
            <c:ext xmlns:c16="http://schemas.microsoft.com/office/drawing/2014/chart" uri="{C3380CC4-5D6E-409C-BE32-E72D297353CC}">
              <c16:uniqueId val="{00000000-C84A-4526-94E4-B908329E60D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C84A-4526-94E4-B908329E60D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151.82</c:v>
                </c:pt>
                <c:pt idx="1">
                  <c:v>164.54</c:v>
                </c:pt>
                <c:pt idx="2">
                  <c:v>151</c:v>
                </c:pt>
                <c:pt idx="3">
                  <c:v>151.01</c:v>
                </c:pt>
                <c:pt idx="4">
                  <c:v>150.78</c:v>
                </c:pt>
              </c:numCache>
            </c:numRef>
          </c:val>
          <c:extLst>
            <c:ext xmlns:c16="http://schemas.microsoft.com/office/drawing/2014/chart" uri="{C3380CC4-5D6E-409C-BE32-E72D297353CC}">
              <c16:uniqueId val="{00000000-0C85-4640-8EC7-2657967CDA9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0C85-4640-8EC7-2657967CDA9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7"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山梨県　市川三郷町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14693</v>
      </c>
      <c r="AM8" s="45"/>
      <c r="AN8" s="45"/>
      <c r="AO8" s="45"/>
      <c r="AP8" s="45"/>
      <c r="AQ8" s="45"/>
      <c r="AR8" s="45"/>
      <c r="AS8" s="45"/>
      <c r="AT8" s="44">
        <f>データ!T6</f>
        <v>75.180000000000007</v>
      </c>
      <c r="AU8" s="44"/>
      <c r="AV8" s="44"/>
      <c r="AW8" s="44"/>
      <c r="AX8" s="44"/>
      <c r="AY8" s="44"/>
      <c r="AZ8" s="44"/>
      <c r="BA8" s="44"/>
      <c r="BB8" s="44">
        <f>データ!U6</f>
        <v>195.44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2.61</v>
      </c>
      <c r="Q10" s="44"/>
      <c r="R10" s="44"/>
      <c r="S10" s="44"/>
      <c r="T10" s="44"/>
      <c r="U10" s="44"/>
      <c r="V10" s="44"/>
      <c r="W10" s="44">
        <f>データ!Q6</f>
        <v>100</v>
      </c>
      <c r="X10" s="44"/>
      <c r="Y10" s="44"/>
      <c r="Z10" s="44"/>
      <c r="AA10" s="44"/>
      <c r="AB10" s="44"/>
      <c r="AC10" s="44"/>
      <c r="AD10" s="45">
        <f>データ!R6</f>
        <v>2740</v>
      </c>
      <c r="AE10" s="45"/>
      <c r="AF10" s="45"/>
      <c r="AG10" s="45"/>
      <c r="AH10" s="45"/>
      <c r="AI10" s="45"/>
      <c r="AJ10" s="45"/>
      <c r="AK10" s="2"/>
      <c r="AL10" s="45">
        <f>データ!V6</f>
        <v>381</v>
      </c>
      <c r="AM10" s="45"/>
      <c r="AN10" s="45"/>
      <c r="AO10" s="45"/>
      <c r="AP10" s="45"/>
      <c r="AQ10" s="45"/>
      <c r="AR10" s="45"/>
      <c r="AS10" s="45"/>
      <c r="AT10" s="44">
        <f>データ!W6</f>
        <v>4.46</v>
      </c>
      <c r="AU10" s="44"/>
      <c r="AV10" s="44"/>
      <c r="AW10" s="44"/>
      <c r="AX10" s="44"/>
      <c r="AY10" s="44"/>
      <c r="AZ10" s="44"/>
      <c r="BA10" s="44"/>
      <c r="BB10" s="44">
        <f>データ!X6</f>
        <v>85.43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43</v>
      </c>
      <c r="N86" s="12" t="s">
        <v>43</v>
      </c>
      <c r="O86" s="12" t="str">
        <f>データ!EO6</f>
        <v>【-】</v>
      </c>
    </row>
  </sheetData>
  <sheetProtection algorithmName="SHA-512" hashValue="JYv/7tfCsJMAiloknKMiL4BGqNEnflfGxT5j4Cer1u5ayIiJinHRyQyGPrRK6S0BRGbnd0LKBg7on1Y6U3Vqww==" saltValue="KBNkEm0oXHW4/ix7/uYxN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2023</v>
      </c>
      <c r="C6" s="19">
        <f t="shared" ref="C6:X6" si="3">C7</f>
        <v>193461</v>
      </c>
      <c r="D6" s="19">
        <f t="shared" si="3"/>
        <v>47</v>
      </c>
      <c r="E6" s="19">
        <f t="shared" si="3"/>
        <v>18</v>
      </c>
      <c r="F6" s="19">
        <f t="shared" si="3"/>
        <v>0</v>
      </c>
      <c r="G6" s="19">
        <f t="shared" si="3"/>
        <v>0</v>
      </c>
      <c r="H6" s="19" t="str">
        <f t="shared" si="3"/>
        <v>山梨県　市川三郷町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2.61</v>
      </c>
      <c r="Q6" s="20">
        <f t="shared" si="3"/>
        <v>100</v>
      </c>
      <c r="R6" s="20">
        <f t="shared" si="3"/>
        <v>2740</v>
      </c>
      <c r="S6" s="20">
        <f t="shared" si="3"/>
        <v>14693</v>
      </c>
      <c r="T6" s="20">
        <f t="shared" si="3"/>
        <v>75.180000000000007</v>
      </c>
      <c r="U6" s="20">
        <f t="shared" si="3"/>
        <v>195.44</v>
      </c>
      <c r="V6" s="20">
        <f t="shared" si="3"/>
        <v>381</v>
      </c>
      <c r="W6" s="20">
        <f t="shared" si="3"/>
        <v>4.46</v>
      </c>
      <c r="X6" s="20">
        <f t="shared" si="3"/>
        <v>85.43</v>
      </c>
      <c r="Y6" s="21">
        <f>IF(Y7="",NA(),Y7)</f>
        <v>98.94</v>
      </c>
      <c r="Z6" s="21">
        <f t="shared" ref="Z6:AH6" si="4">IF(Z7="",NA(),Z7)</f>
        <v>99.56</v>
      </c>
      <c r="AA6" s="21">
        <f t="shared" si="4"/>
        <v>48.76</v>
      </c>
      <c r="AB6" s="21">
        <f t="shared" si="4"/>
        <v>68.83</v>
      </c>
      <c r="AC6" s="21">
        <f t="shared" si="4"/>
        <v>90.36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1">
        <f t="shared" si="7"/>
        <v>10.89</v>
      </c>
      <c r="BI6" s="21">
        <f t="shared" si="7"/>
        <v>47.13</v>
      </c>
      <c r="BJ6" s="20">
        <f t="shared" si="7"/>
        <v>0</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104.23</v>
      </c>
      <c r="BR6" s="21">
        <f t="shared" ref="BR6:BZ6" si="8">IF(BR7="",NA(),BR7)</f>
        <v>95.47</v>
      </c>
      <c r="BS6" s="21">
        <f t="shared" si="8"/>
        <v>100</v>
      </c>
      <c r="BT6" s="21">
        <f t="shared" si="8"/>
        <v>99.57</v>
      </c>
      <c r="BU6" s="21">
        <f t="shared" si="8"/>
        <v>91.82</v>
      </c>
      <c r="BV6" s="21">
        <f t="shared" si="8"/>
        <v>62.5</v>
      </c>
      <c r="BW6" s="21">
        <f t="shared" si="8"/>
        <v>60.59</v>
      </c>
      <c r="BX6" s="21">
        <f t="shared" si="8"/>
        <v>60</v>
      </c>
      <c r="BY6" s="21">
        <f t="shared" si="8"/>
        <v>59.01</v>
      </c>
      <c r="BZ6" s="21">
        <f t="shared" si="8"/>
        <v>56.06</v>
      </c>
      <c r="CA6" s="20" t="str">
        <f>IF(CA7="","",IF(CA7="-","【-】","【"&amp;SUBSTITUTE(TEXT(CA7,"#,##0.00"),"-","△")&amp;"】"))</f>
        <v>【53.65】</v>
      </c>
      <c r="CB6" s="21">
        <f>IF(CB7="",NA(),CB7)</f>
        <v>151.82</v>
      </c>
      <c r="CC6" s="21">
        <f t="shared" ref="CC6:CK6" si="9">IF(CC7="",NA(),CC7)</f>
        <v>164.54</v>
      </c>
      <c r="CD6" s="21">
        <f t="shared" si="9"/>
        <v>151</v>
      </c>
      <c r="CE6" s="21">
        <f t="shared" si="9"/>
        <v>151.01</v>
      </c>
      <c r="CF6" s="21">
        <f t="shared" si="9"/>
        <v>150.78</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45.71</v>
      </c>
      <c r="CN6" s="21">
        <f t="shared" ref="CN6:CV6" si="10">IF(CN7="",NA(),CN7)</f>
        <v>46.43</v>
      </c>
      <c r="CO6" s="21">
        <f t="shared" si="10"/>
        <v>47.86</v>
      </c>
      <c r="CP6" s="21">
        <f t="shared" si="10"/>
        <v>47.86</v>
      </c>
      <c r="CQ6" s="21">
        <f t="shared" si="10"/>
        <v>47.86</v>
      </c>
      <c r="CR6" s="21">
        <f t="shared" si="10"/>
        <v>59.64</v>
      </c>
      <c r="CS6" s="21">
        <f t="shared" si="10"/>
        <v>58.19</v>
      </c>
      <c r="CT6" s="21">
        <f t="shared" si="10"/>
        <v>56.52</v>
      </c>
      <c r="CU6" s="21">
        <f t="shared" si="10"/>
        <v>88.45</v>
      </c>
      <c r="CV6" s="21">
        <f t="shared" si="10"/>
        <v>54.08</v>
      </c>
      <c r="CW6" s="20" t="str">
        <f>IF(CW7="","",IF(CW7="-","【-】","【"&amp;SUBSTITUTE(TEXT(CW7,"#,##0.00"),"-","△")&amp;"】"))</f>
        <v>【54.61】</v>
      </c>
      <c r="CX6" s="21">
        <f>IF(CX7="",NA(),CX7)</f>
        <v>60.1</v>
      </c>
      <c r="CY6" s="21">
        <f t="shared" ref="CY6:DG6" si="11">IF(CY7="",NA(),CY7)</f>
        <v>60.41</v>
      </c>
      <c r="CZ6" s="21">
        <f t="shared" si="11"/>
        <v>59.95</v>
      </c>
      <c r="DA6" s="21">
        <f t="shared" si="11"/>
        <v>58.31</v>
      </c>
      <c r="DB6" s="21">
        <f t="shared" si="11"/>
        <v>55.91</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193461</v>
      </c>
      <c r="D7" s="23">
        <v>47</v>
      </c>
      <c r="E7" s="23">
        <v>18</v>
      </c>
      <c r="F7" s="23">
        <v>0</v>
      </c>
      <c r="G7" s="23">
        <v>0</v>
      </c>
      <c r="H7" s="23" t="s">
        <v>97</v>
      </c>
      <c r="I7" s="23" t="s">
        <v>98</v>
      </c>
      <c r="J7" s="23" t="s">
        <v>99</v>
      </c>
      <c r="K7" s="23" t="s">
        <v>100</v>
      </c>
      <c r="L7" s="23" t="s">
        <v>101</v>
      </c>
      <c r="M7" s="23" t="s">
        <v>102</v>
      </c>
      <c r="N7" s="24" t="s">
        <v>103</v>
      </c>
      <c r="O7" s="24" t="s">
        <v>104</v>
      </c>
      <c r="P7" s="24">
        <v>2.61</v>
      </c>
      <c r="Q7" s="24">
        <v>100</v>
      </c>
      <c r="R7" s="24">
        <v>2740</v>
      </c>
      <c r="S7" s="24">
        <v>14693</v>
      </c>
      <c r="T7" s="24">
        <v>75.180000000000007</v>
      </c>
      <c r="U7" s="24">
        <v>195.44</v>
      </c>
      <c r="V7" s="24">
        <v>381</v>
      </c>
      <c r="W7" s="24">
        <v>4.46</v>
      </c>
      <c r="X7" s="24">
        <v>85.43</v>
      </c>
      <c r="Y7" s="24">
        <v>98.94</v>
      </c>
      <c r="Z7" s="24">
        <v>99.56</v>
      </c>
      <c r="AA7" s="24">
        <v>48.76</v>
      </c>
      <c r="AB7" s="24">
        <v>68.83</v>
      </c>
      <c r="AC7" s="24">
        <v>90.36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10.89</v>
      </c>
      <c r="BI7" s="24">
        <v>47.13</v>
      </c>
      <c r="BJ7" s="24">
        <v>0</v>
      </c>
      <c r="BK7" s="24">
        <v>270.57</v>
      </c>
      <c r="BL7" s="24">
        <v>294.27</v>
      </c>
      <c r="BM7" s="24">
        <v>294.08999999999997</v>
      </c>
      <c r="BN7" s="24">
        <v>294.08999999999997</v>
      </c>
      <c r="BO7" s="24">
        <v>338.47</v>
      </c>
      <c r="BP7" s="24">
        <v>349.83</v>
      </c>
      <c r="BQ7" s="24">
        <v>104.23</v>
      </c>
      <c r="BR7" s="24">
        <v>95.47</v>
      </c>
      <c r="BS7" s="24">
        <v>100</v>
      </c>
      <c r="BT7" s="24">
        <v>99.57</v>
      </c>
      <c r="BU7" s="24">
        <v>91.82</v>
      </c>
      <c r="BV7" s="24">
        <v>62.5</v>
      </c>
      <c r="BW7" s="24">
        <v>60.59</v>
      </c>
      <c r="BX7" s="24">
        <v>60</v>
      </c>
      <c r="BY7" s="24">
        <v>59.01</v>
      </c>
      <c r="BZ7" s="24">
        <v>56.06</v>
      </c>
      <c r="CA7" s="24">
        <v>53.65</v>
      </c>
      <c r="CB7" s="24">
        <v>151.82</v>
      </c>
      <c r="CC7" s="24">
        <v>164.54</v>
      </c>
      <c r="CD7" s="24">
        <v>151</v>
      </c>
      <c r="CE7" s="24">
        <v>151.01</v>
      </c>
      <c r="CF7" s="24">
        <v>150.78</v>
      </c>
      <c r="CG7" s="24">
        <v>269.33</v>
      </c>
      <c r="CH7" s="24">
        <v>280.23</v>
      </c>
      <c r="CI7" s="24">
        <v>282.70999999999998</v>
      </c>
      <c r="CJ7" s="24">
        <v>291.82</v>
      </c>
      <c r="CK7" s="24">
        <v>304.36</v>
      </c>
      <c r="CL7" s="24">
        <v>307.86</v>
      </c>
      <c r="CM7" s="24">
        <v>45.71</v>
      </c>
      <c r="CN7" s="24">
        <v>46.43</v>
      </c>
      <c r="CO7" s="24">
        <v>47.86</v>
      </c>
      <c r="CP7" s="24">
        <v>47.86</v>
      </c>
      <c r="CQ7" s="24">
        <v>47.86</v>
      </c>
      <c r="CR7" s="24">
        <v>59.64</v>
      </c>
      <c r="CS7" s="24">
        <v>58.19</v>
      </c>
      <c r="CT7" s="24">
        <v>56.52</v>
      </c>
      <c r="CU7" s="24">
        <v>88.45</v>
      </c>
      <c r="CV7" s="24">
        <v>54.08</v>
      </c>
      <c r="CW7" s="24">
        <v>54.61</v>
      </c>
      <c r="CX7" s="24">
        <v>60.1</v>
      </c>
      <c r="CY7" s="24">
        <v>60.41</v>
      </c>
      <c r="CZ7" s="24">
        <v>59.95</v>
      </c>
      <c r="DA7" s="24">
        <v>58.31</v>
      </c>
      <c r="DB7" s="24">
        <v>55.91</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2025-01-23T01:09:15Z</cp:lastPrinted>
  <dcterms:created xsi:type="dcterms:W3CDTF">2024-12-19T01:48:42Z</dcterms:created>
  <dcterms:modified xsi:type="dcterms:W3CDTF">2025-02-12T23:21:18Z</dcterms:modified>
  <cp:category/>
</cp:coreProperties>
</file>