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1c7SczCmXw3rpUM/8BlnmtYzvmCPIT/2DFSpT3Pa7bez5ROoMVl40umxVfPj0ktfJFzOPqQUyYgr4iBX+4myw==" workbookSaltValue="w4nPWwFLRE2Wjhd+xRneI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<sst xmlns="http://schemas.openxmlformats.org/spreadsheetml/2006/main" xmlns:r="http://schemas.openxmlformats.org/officeDocument/2006/relationships" count="116" uniqueCount="116">
  <si>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</si>
  <si>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</si>
  <si>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</si>
  <si>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</si>
  <si>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</si>
  <si>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</si>
  <si>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</si>
  <si>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</si>
  <si>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</si>
  <si>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</si>
  <si>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</si>
  <si>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</si>
  <si>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</si>
  <si>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</si>
  <si>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</si>
  <si>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　収益的収支比率について、維持管理費等の増加により平成29年度と同じ状況となった。
　企業債残高対事業規模比率については、平成30年度より減少傾向が続いている。
　経費回収率については、維持管理費等の増加により昨年と比べやや低い状況となった。
　汚水処理原価について、汚水処理費が増加したため昨年に比べ増加した。
  水洗化率について、昨年に引き続き官民の新規宅地分譲の増加により上昇傾向となっている。
　今後は、維持管理費等の費用の抑制は難しく、増加が見込まれるため、適正な使用料の改正が必要である。</t>
    <rPh sb="1" eb="4">
      <t>シュウエキテキ</t>
    </rPh>
    <rPh sb="4" eb="6">
      <t>シュウシ</t>
    </rPh>
    <rPh sb="6" eb="8">
      <t>ヒリツ</t>
    </rPh>
    <rPh sb="13" eb="17">
      <t>イジカンリ</t>
    </rPh>
    <rPh sb="17" eb="18">
      <t>ヒ</t>
    </rPh>
    <rPh sb="18" eb="19">
      <t>トウ</t>
    </rPh>
    <rPh sb="20" eb="22">
      <t>ゾウカ</t>
    </rPh>
    <rPh sb="25" eb="27">
      <t>ヘイセイ</t>
    </rPh>
    <rPh sb="29" eb="31">
      <t>ネンド</t>
    </rPh>
    <rPh sb="32" eb="33">
      <t>オナ</t>
    </rPh>
    <rPh sb="34" eb="36">
      <t>ジョウキョウ</t>
    </rPh>
    <rPh sb="43" eb="45">
      <t>キギョウ</t>
    </rPh>
    <rPh sb="45" eb="46">
      <t>サイ</t>
    </rPh>
    <rPh sb="46" eb="48">
      <t>ザンダカ</t>
    </rPh>
    <rPh sb="48" eb="49">
      <t>タイ</t>
    </rPh>
    <rPh sb="49" eb="51">
      <t>ジギョウ</t>
    </rPh>
    <rPh sb="51" eb="53">
      <t>キボ</t>
    </rPh>
    <rPh sb="53" eb="55">
      <t>ヒリツ</t>
    </rPh>
    <rPh sb="61" eb="63">
      <t>ヘイセイ</t>
    </rPh>
    <rPh sb="65" eb="67">
      <t>ネンド</t>
    </rPh>
    <rPh sb="69" eb="71">
      <t>ゲンショウ</t>
    </rPh>
    <rPh sb="71" eb="73">
      <t>ケイコウ</t>
    </rPh>
    <rPh sb="74" eb="75">
      <t>ツヅ</t>
    </rPh>
    <rPh sb="82" eb="84">
      <t>ケイヒ</t>
    </rPh>
    <rPh sb="84" eb="87">
      <t>カイシュウリツ</t>
    </rPh>
    <rPh sb="93" eb="97">
      <t>イジカンリ</t>
    </rPh>
    <rPh sb="97" eb="98">
      <t>ヒ</t>
    </rPh>
    <rPh sb="98" eb="99">
      <t>トウ</t>
    </rPh>
    <rPh sb="100" eb="102">
      <t>ゾウカ</t>
    </rPh>
    <rPh sb="105" eb="107">
      <t>サクネン</t>
    </rPh>
    <rPh sb="108" eb="109">
      <t>クラ</t>
    </rPh>
    <rPh sb="112" eb="113">
      <t>ヒク</t>
    </rPh>
    <rPh sb="114" eb="116">
      <t>ジョウキョウ</t>
    </rPh>
    <rPh sb="123" eb="127">
      <t>オスイショリ</t>
    </rPh>
    <rPh sb="127" eb="129">
      <t>ゲンカ</t>
    </rPh>
    <rPh sb="134" eb="138">
      <t>オスイショリ</t>
    </rPh>
    <rPh sb="138" eb="139">
      <t>ヒ</t>
    </rPh>
    <rPh sb="140" eb="142">
      <t>ゾウカ</t>
    </rPh>
    <rPh sb="146" eb="148">
      <t>サクネン</t>
    </rPh>
    <rPh sb="149" eb="150">
      <t>クラ</t>
    </rPh>
    <rPh sb="151" eb="153">
      <t>ゾウカ</t>
    </rPh>
    <rPh sb="159" eb="162">
      <t>スイセンカ</t>
    </rPh>
    <rPh sb="162" eb="163">
      <t>リツ</t>
    </rPh>
    <rPh sb="168" eb="170">
      <t>サクネン</t>
    </rPh>
    <rPh sb="171" eb="172">
      <t>ヒ</t>
    </rPh>
    <rPh sb="173" eb="174">
      <t>ツヅ</t>
    </rPh>
    <rPh sb="175" eb="177">
      <t>カンミン</t>
    </rPh>
    <rPh sb="178" eb="180">
      <t>シンキ</t>
    </rPh>
    <rPh sb="180" eb="182">
      <t>タクチ</t>
    </rPh>
    <rPh sb="182" eb="184">
      <t>ブンジョウ</t>
    </rPh>
    <rPh sb="185" eb="187">
      <t>ゾウカ</t>
    </rPh>
    <rPh sb="190" eb="194">
      <t>ジョウショウケイコウ</t>
    </rPh>
    <rPh sb="203" eb="205">
      <t>コンゴ</t>
    </rPh>
    <rPh sb="207" eb="211">
      <t>イジカンリ</t>
    </rPh>
    <rPh sb="211" eb="212">
      <t>ヒ</t>
    </rPh>
    <rPh sb="212" eb="213">
      <t>トウ</t>
    </rPh>
    <rPh sb="214" eb="216">
      <t>ヒヨウ</t>
    </rPh>
    <rPh sb="217" eb="219">
      <t>ヨクセイ</t>
    </rPh>
    <rPh sb="220" eb="221">
      <t>ムズカ</t>
    </rPh>
    <rPh sb="224" eb="226">
      <t>ゾウカ</t>
    </rPh>
    <rPh sb="227" eb="229">
      <t>ミコ</t>
    </rPh>
    <rPh sb="235" eb="237">
      <t>テキセイ</t>
    </rPh>
    <rPh sb="238" eb="241">
      <t>シヨウリョウ</t>
    </rPh>
    <rPh sb="242" eb="244">
      <t>カイセイ</t>
    </rPh>
    <rPh sb="245" eb="247">
      <t>ヒツヨウ</t>
    </rPh>
    <phoneticPr fontId="1"/>
  </si>
  <si>
    <t>管渠等の耐用年数未到来であり、管路調査においても良好な状態であるため、管渠改善率は０％となっている。今後は下水道施設の修繕の増加が見込まれるため、更新計画の策定をおこなっていく必要性がある。</t>
    <rPh sb="0" eb="2">
      <t>カンキョ</t>
    </rPh>
    <rPh sb="2" eb="3">
      <t>トウ</t>
    </rPh>
    <rPh sb="4" eb="6">
      <t>タイヨウ</t>
    </rPh>
    <rPh sb="6" eb="8">
      <t>ネンスウ</t>
    </rPh>
    <rPh sb="8" eb="11">
      <t>ミトウライ</t>
    </rPh>
    <rPh sb="15" eb="17">
      <t>カンロ</t>
    </rPh>
    <rPh sb="17" eb="19">
      <t>チョウサ</t>
    </rPh>
    <rPh sb="24" eb="26">
      <t>リョウコウ</t>
    </rPh>
    <rPh sb="27" eb="29">
      <t>ジョウタイ</t>
    </rPh>
    <rPh sb="35" eb="37">
      <t>カンキョ</t>
    </rPh>
    <rPh sb="37" eb="39">
      <t>カイゼン</t>
    </rPh>
    <rPh sb="39" eb="40">
      <t>リツ</t>
    </rPh>
    <rPh sb="50" eb="52">
      <t>コンゴ</t>
    </rPh>
    <rPh sb="53" eb="56">
      <t>ゲスイドウ</t>
    </rPh>
    <rPh sb="56" eb="58">
      <t>シセツ</t>
    </rPh>
    <rPh sb="59" eb="61">
      <t>シュウゼン</t>
    </rPh>
    <rPh sb="62" eb="64">
      <t>ゾウカ</t>
    </rPh>
    <rPh sb="65" eb="67">
      <t>ミコ</t>
    </rPh>
    <rPh sb="73" eb="75">
      <t>コウシン</t>
    </rPh>
    <rPh sb="75" eb="77">
      <t>ケイカク</t>
    </rPh>
    <rPh sb="78" eb="80">
      <t>サクテイ</t>
    </rPh>
    <rPh sb="88" eb="91">
      <t>ヒツヨウセイ</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</si>
  <si>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</si>
  <si>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</si>
  <si>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</si>
  <si>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</si>
  <si>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</si>
  <si>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</si>
  <si>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</si>
  <si>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</si>
  <si>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</si>
  <si>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</si>
  <si>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</si>
  <si>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</si>
  <si>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</si>
  <si>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</si>
  <si>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</si>
  <si>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</si>
  <si>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</si>
  <si>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</si>
  <si>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</si>
  <si>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</si>
  <si>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</si>
  <si>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</si>
  <si>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</si>
  <si>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</si>
  <si>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</si>
  <si>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</si>
  <si>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</si>
  <si>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</si>
  <si>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</si>
  <si>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</si>
  <si>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</si>
  <si>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</si>
  <si>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</si>
  <si>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</si>
  <si>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</si>
  <si>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</si>
  <si>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</si>
  <si>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</si>
  <si>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</si>
  <si>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</si>
  <si>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</si>
  <si>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</si>
  <si>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</si>
  <si>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</si>
  <si>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</si>
  <si>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</si>
  <si>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</si>
  <si>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</si>
  <si>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</si>
  <si>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</si>
  <si>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</si>
  <si>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</si>
  <si>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</si>
  <si>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</si>
  <si>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</si>
  <si>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</si>
  <si>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</si>
  <si>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</si>
  <si>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</si>
  <si>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</si>
  <si>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</si>
  <si>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</si>
  <si>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</si>
  <si>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</si>
  <si>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</si>
  <si>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</si>
  <si>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</si>
  <si>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</si>
  <si>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</si>
  <si>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</si>
  <si>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</si>
  <si>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</si>
  <si>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</si>
  <si>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</si>
  <si>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</si>
  <si>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</si>
  <si>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</si>
  <si>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</si>
  <si>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</si>
  <si>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</si>
  <si>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</si>
  <si>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山梨県　市川三郷町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</si>
  <si>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</si>
  <si>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</si>
  <si>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</si>
  <si>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</si>
  <si>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</si>
  <si>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</si>
  <si>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</si>
  <si>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</si>
  <si>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</si>
  <si>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</si>
  <si>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</si>
  <si>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</si>
  <si>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</si>
  <si>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</si>
  <si>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</si>
  <si>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</si>
  <si>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耐震化計画との整合性を図りながら更新計画を策定し、事業実施を検討していく。経費回収率は、事業実施と使用料のバランスを考えると共に、今後は適正な使用料の改正をおこなう必要がある。
　</t>
    <rPh sb="1" eb="3">
      <t>タイシン</t>
    </rPh>
    <rPh sb="3" eb="4">
      <t>カ</t>
    </rPh>
    <rPh sb="4" eb="6">
      <t>ケイカク</t>
    </rPh>
    <rPh sb="8" eb="11">
      <t>セイゴウセイ</t>
    </rPh>
    <rPh sb="12" eb="13">
      <t>ハカ</t>
    </rPh>
    <rPh sb="17" eb="19">
      <t>コウシン</t>
    </rPh>
    <rPh sb="19" eb="21">
      <t>ケイカク</t>
    </rPh>
    <rPh sb="22" eb="24">
      <t>サクテイ</t>
    </rPh>
    <rPh sb="26" eb="28">
      <t>ジギョウ</t>
    </rPh>
    <rPh sb="28" eb="30">
      <t>ジッシ</t>
    </rPh>
    <rPh sb="31" eb="33">
      <t>ケントウ</t>
    </rPh>
    <rPh sb="38" eb="40">
      <t>ケイヒ</t>
    </rPh>
    <rPh sb="40" eb="42">
      <t>カイシュウ</t>
    </rPh>
    <rPh sb="42" eb="43">
      <t>リツ</t>
    </rPh>
    <rPh sb="45" eb="47">
      <t>ジギョウ</t>
    </rPh>
    <rPh sb="47" eb="49">
      <t>ジッシ</t>
    </rPh>
    <rPh sb="50" eb="53">
      <t>シヨウリョウ</t>
    </rPh>
    <rPh sb="59" eb="60">
      <t>カンガ</t>
    </rPh>
    <rPh sb="63" eb="64">
      <t>トモ</t>
    </rPh>
    <rPh sb="66" eb="68">
      <t>コンゴ</t>
    </rPh>
    <rPh sb="69" eb="71">
      <t>テキセイ</t>
    </rPh>
    <rPh sb="72" eb="75">
      <t>シヨウリョウ</t>
    </rPh>
    <rPh sb="76" eb="78">
      <t>カイセイ</t>
    </rPh>
    <rPh sb="83" eb="8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</si>
</sst>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0.16</c:v>
                </c:pt>
                <c:pt idx="2">
                  <c:v>0.13</c:v>
                </c:pt>
                <c:pt idx="3">
                  <c:v>0.15</c:v>
                </c:pt>
                <c:pt idx="4">
                  <c:v>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63.25</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53.51</c:v>
                </c:pt>
                <c:pt idx="1">
                  <c:v>53.5</c:v>
                </c:pt>
                <c:pt idx="2">
                  <c:v>52.58</c:v>
                </c:pt>
                <c:pt idx="3">
                  <c:v>50.94</c:v>
                </c:pt>
                <c:pt idx="4">
                  <c:v>50.53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81.39</c:v>
                </c:pt>
                <c:pt idx="1">
                  <c:v>81.459999999999994</c:v>
                </c:pt>
                <c:pt idx="2">
                  <c:v>81.48</c:v>
                </c:pt>
                <c:pt idx="3">
                  <c:v>83.81</c:v>
                </c:pt>
                <c:pt idx="4">
                  <c:v>84.02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83.91</c:v>
                </c:pt>
                <c:pt idx="1">
                  <c:v>83.51</c:v>
                </c:pt>
                <c:pt idx="2">
                  <c:v>83.02</c:v>
                </c:pt>
                <c:pt idx="3">
                  <c:v>82.55</c:v>
                </c:pt>
                <c:pt idx="4">
                  <c:v>82.08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59.29</c:v>
                </c:pt>
                <c:pt idx="1">
                  <c:v>60.21</c:v>
                </c:pt>
                <c:pt idx="2">
                  <c:v>64.709999999999994</c:v>
                </c:pt>
                <c:pt idx="3">
                  <c:v>64.27</c:v>
                </c:pt>
                <c:pt idx="4">
                  <c:v>60.46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2974.84</c:v>
                </c:pt>
                <c:pt idx="1">
                  <c:v>2497.46</c:v>
                </c:pt>
                <c:pt idx="2">
                  <c:v>2895.68</c:v>
                </c:pt>
                <c:pt idx="3">
                  <c:v>2588.1799999999998</c:v>
                </c:pt>
                <c:pt idx="4">
                  <c:v>2537.83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1111.31</c:v>
                </c:pt>
                <c:pt idx="1">
                  <c:v>966.33</c:v>
                </c:pt>
                <c:pt idx="2">
                  <c:v>958.81</c:v>
                </c:pt>
                <c:pt idx="3">
                  <c:v>1001.3</c:v>
                </c:pt>
                <c:pt idx="4">
                  <c:v>1050.51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43.88</c:v>
                </c:pt>
                <c:pt idx="1">
                  <c:v>43.48</c:v>
                </c:pt>
                <c:pt idx="2">
                  <c:v>35.35</c:v>
                </c:pt>
                <c:pt idx="3">
                  <c:v>37.08</c:v>
                </c:pt>
                <c:pt idx="4">
                  <c:v>34.78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75.540000000000006</c:v>
                </c:pt>
                <c:pt idx="1">
                  <c:v>81.739999999999995</c:v>
                </c:pt>
                <c:pt idx="2">
                  <c:v>82.88</c:v>
                </c:pt>
                <c:pt idx="3">
                  <c:v>81.88</c:v>
                </c:pt>
                <c:pt idx="4">
                  <c:v>82.65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243.4</c:v>
                </c:pt>
                <c:pt idx="1">
                  <c:v>245.76</c:v>
                </c:pt>
                <c:pt idx="2">
                  <c:v>299.44</c:v>
                </c:pt>
                <c:pt idx="3">
                  <c:v>290.69</c:v>
                </c:pt>
                <c:pt idx="4">
                  <c:v>310.8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207.96</c:v>
                </c:pt>
                <c:pt idx="1">
                  <c:v>194.31</c:v>
                </c:pt>
                <c:pt idx="2">
                  <c:v>190.99</c:v>
                </c:pt>
                <c:pt idx="3">
                  <c:v>187.55</c:v>
                </c:pt>
                <c:pt idx="4">
                  <c:v>186.3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B5" zoomScale="90" zoomScaleNormal="9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市川三郷町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18</v>
      </c>
      <c r="AM7" s="5"/>
      <c r="AN7" s="5"/>
      <c r="AO7" s="5"/>
      <c r="AP7" s="5"/>
      <c r="AQ7" s="5"/>
      <c r="AR7" s="5"/>
      <c r="AS7" s="5"/>
      <c r="AT7" s="5" t="s">
        <v>8</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15499</v>
      </c>
      <c r="AM8" s="22"/>
      <c r="AN8" s="22"/>
      <c r="AO8" s="22"/>
      <c r="AP8" s="22"/>
      <c r="AQ8" s="22"/>
      <c r="AR8" s="22"/>
      <c r="AS8" s="22"/>
      <c r="AT8" s="7">
        <f>データ!T6</f>
        <v>75.180000000000007</v>
      </c>
      <c r="AU8" s="7"/>
      <c r="AV8" s="7"/>
      <c r="AW8" s="7"/>
      <c r="AX8" s="7"/>
      <c r="AY8" s="7"/>
      <c r="AZ8" s="7"/>
      <c r="BA8" s="7"/>
      <c r="BB8" s="7">
        <f>データ!U6</f>
        <v>206.16</v>
      </c>
      <c r="BC8" s="7"/>
      <c r="BD8" s="7"/>
      <c r="BE8" s="7"/>
      <c r="BF8" s="7"/>
      <c r="BG8" s="7"/>
      <c r="BH8" s="7"/>
      <c r="BI8" s="7"/>
      <c r="BJ8" s="3"/>
      <c r="BK8" s="3"/>
      <c r="BL8" s="28" t="s">
        <v>13</v>
      </c>
      <c r="BM8" s="38"/>
      <c r="BN8" s="45"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27</v>
      </c>
      <c r="Q9" s="5"/>
      <c r="R9" s="5"/>
      <c r="S9" s="5"/>
      <c r="T9" s="5"/>
      <c r="U9" s="5"/>
      <c r="V9" s="5"/>
      <c r="W9" s="5" t="s">
        <v>30</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71.39</v>
      </c>
      <c r="Q10" s="7"/>
      <c r="R10" s="7"/>
      <c r="S10" s="7"/>
      <c r="T10" s="7"/>
      <c r="U10" s="7"/>
      <c r="V10" s="7"/>
      <c r="W10" s="7">
        <f>データ!Q6</f>
        <v>95.27</v>
      </c>
      <c r="X10" s="7"/>
      <c r="Y10" s="7"/>
      <c r="Z10" s="7"/>
      <c r="AA10" s="7"/>
      <c r="AB10" s="7"/>
      <c r="AC10" s="7"/>
      <c r="AD10" s="22">
        <f>データ!R6</f>
        <v>1870</v>
      </c>
      <c r="AE10" s="22"/>
      <c r="AF10" s="22"/>
      <c r="AG10" s="22"/>
      <c r="AH10" s="22"/>
      <c r="AI10" s="22"/>
      <c r="AJ10" s="22"/>
      <c r="AK10" s="2"/>
      <c r="AL10" s="22">
        <f>データ!V6</f>
        <v>11008</v>
      </c>
      <c r="AM10" s="22"/>
      <c r="AN10" s="22"/>
      <c r="AO10" s="22"/>
      <c r="AP10" s="22"/>
      <c r="AQ10" s="22"/>
      <c r="AR10" s="22"/>
      <c r="AS10" s="22"/>
      <c r="AT10" s="7">
        <f>データ!W6</f>
        <v>4.21</v>
      </c>
      <c r="AU10" s="7"/>
      <c r="AV10" s="7"/>
      <c r="AW10" s="7"/>
      <c r="AX10" s="7"/>
      <c r="AY10" s="7"/>
      <c r="AZ10" s="7"/>
      <c r="BA10" s="7"/>
      <c r="BB10" s="7">
        <f>データ!X6</f>
        <v>2614.73</v>
      </c>
      <c r="BC10" s="7"/>
      <c r="BD10" s="7"/>
      <c r="BE10" s="7"/>
      <c r="BF10" s="7"/>
      <c r="BG10" s="7"/>
      <c r="BH10" s="7"/>
      <c r="BI10" s="7"/>
      <c r="BJ10" s="2"/>
      <c r="BK10" s="2"/>
      <c r="BL10" s="30" t="s">
        <v>40</v>
      </c>
      <c r="BM10" s="40"/>
      <c r="BN10" s="47" t="s">
        <v>41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16</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c r="C84" s="2"/>
    </row>
    <row r="85" spans="1:78" hidden="1">
      <c r="B85" s="12" t="s">
        <v>46</v>
      </c>
      <c r="C85" s="12"/>
      <c r="D85" s="12"/>
      <c r="E85" s="12" t="s">
        <v>47</v>
      </c>
      <c r="F85" s="12" t="s">
        <v>49</v>
      </c>
      <c r="G85" s="12" t="s">
        <v>50</v>
      </c>
      <c r="H85" s="12" t="s">
        <v>0</v>
      </c>
      <c r="I85" s="12" t="s">
        <v>11</v>
      </c>
      <c r="J85" s="12" t="s">
        <v>51</v>
      </c>
      <c r="K85" s="12" t="s">
        <v>52</v>
      </c>
      <c r="L85" s="12" t="s">
        <v>35</v>
      </c>
      <c r="M85" s="12" t="s">
        <v>39</v>
      </c>
      <c r="N85" s="12" t="s">
        <v>53</v>
      </c>
      <c r="O85" s="12" t="s">
        <v>54</v>
      </c>
    </row>
    <row r="86" spans="1:78" hidden="1">
      <c r="B86" s="12"/>
      <c r="C86" s="12"/>
      <c r="D86" s="12"/>
      <c r="E86" s="12" t="str">
        <f>データ!AI6</f>
        <v/>
      </c>
      <c r="F86" s="12" t="s">
        <v>43</v>
      </c>
      <c r="G86" s="12" t="s">
        <v>43</v>
      </c>
      <c r="H86" s="12" t="str">
        <f>データ!BP6</f>
        <v>【705.21】</v>
      </c>
      <c r="I86" s="12" t="str">
        <f>データ!CA6</f>
        <v>【98.96】</v>
      </c>
      <c r="J86" s="12" t="str">
        <f>データ!CL6</f>
        <v>【134.52】</v>
      </c>
      <c r="K86" s="12" t="str">
        <f>データ!CW6</f>
        <v>【59.57】</v>
      </c>
      <c r="L86" s="12" t="str">
        <f>データ!DH6</f>
        <v>【95.57】</v>
      </c>
      <c r="M86" s="12" t="s">
        <v>43</v>
      </c>
      <c r="N86" s="12" t="s">
        <v>43</v>
      </c>
      <c r="O86" s="12" t="str">
        <f>データ!EO6</f>
        <v>【0.30】</v>
      </c>
    </row>
  </sheetData>
  <sheetProtection algorithmName="SHA-512" hashValue="Xag5oJVklqJm77gET5PG5Ikgi4O1PYfWZzqnY87dLXNQvavtHz0QcS3sgV/Oc0AbcVFgGUmiJmpPnyb437kLhg==" saltValue="6RejvrZKUAkr7mNmC0ciU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21</v>
      </c>
      <c r="B3" s="62" t="s">
        <v>36</v>
      </c>
      <c r="C3" s="62" t="s">
        <v>60</v>
      </c>
      <c r="D3" s="62" t="s">
        <v>61</v>
      </c>
      <c r="E3" s="62" t="s">
        <v>6</v>
      </c>
      <c r="F3" s="62" t="s">
        <v>5</v>
      </c>
      <c r="G3" s="62" t="s">
        <v>26</v>
      </c>
      <c r="H3" s="69" t="s">
        <v>57</v>
      </c>
      <c r="I3" s="72"/>
      <c r="J3" s="72"/>
      <c r="K3" s="72"/>
      <c r="L3" s="72"/>
      <c r="M3" s="72"/>
      <c r="N3" s="72"/>
      <c r="O3" s="72"/>
      <c r="P3" s="72"/>
      <c r="Q3" s="72"/>
      <c r="R3" s="72"/>
      <c r="S3" s="72"/>
      <c r="T3" s="72"/>
      <c r="U3" s="72"/>
      <c r="V3" s="72"/>
      <c r="W3" s="72"/>
      <c r="X3" s="77"/>
      <c r="Y3" s="80"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28</v>
      </c>
      <c r="Z4" s="81"/>
      <c r="AA4" s="81"/>
      <c r="AB4" s="81"/>
      <c r="AC4" s="81"/>
      <c r="AD4" s="81"/>
      <c r="AE4" s="81"/>
      <c r="AF4" s="81"/>
      <c r="AG4" s="81"/>
      <c r="AH4" s="81"/>
      <c r="AI4" s="81"/>
      <c r="AJ4" s="81" t="s">
        <v>48</v>
      </c>
      <c r="AK4" s="81"/>
      <c r="AL4" s="81"/>
      <c r="AM4" s="81"/>
      <c r="AN4" s="81"/>
      <c r="AO4" s="81"/>
      <c r="AP4" s="81"/>
      <c r="AQ4" s="81"/>
      <c r="AR4" s="81"/>
      <c r="AS4" s="81"/>
      <c r="AT4" s="81"/>
      <c r="AU4" s="81" t="s">
        <v>31</v>
      </c>
      <c r="AV4" s="81"/>
      <c r="AW4" s="81"/>
      <c r="AX4" s="81"/>
      <c r="AY4" s="81"/>
      <c r="AZ4" s="81"/>
      <c r="BA4" s="81"/>
      <c r="BB4" s="81"/>
      <c r="BC4" s="81"/>
      <c r="BD4" s="81"/>
      <c r="BE4" s="81"/>
      <c r="BF4" s="81" t="s">
        <v>63</v>
      </c>
      <c r="BG4" s="81"/>
      <c r="BH4" s="81"/>
      <c r="BI4" s="81"/>
      <c r="BJ4" s="81"/>
      <c r="BK4" s="81"/>
      <c r="BL4" s="81"/>
      <c r="BM4" s="81"/>
      <c r="BN4" s="81"/>
      <c r="BO4" s="81"/>
      <c r="BP4" s="81"/>
      <c r="BQ4" s="81" t="s">
        <v>17</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7</v>
      </c>
      <c r="N5" s="71" t="s">
        <v>76</v>
      </c>
      <c r="O5" s="71" t="s">
        <v>77</v>
      </c>
      <c r="P5" s="71" t="s">
        <v>78</v>
      </c>
      <c r="Q5" s="71" t="s">
        <v>79</v>
      </c>
      <c r="R5" s="71" t="s">
        <v>80</v>
      </c>
      <c r="S5" s="71" t="s">
        <v>81</v>
      </c>
      <c r="T5" s="71" t="s">
        <v>82</v>
      </c>
      <c r="U5" s="71" t="s">
        <v>66</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46</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2020</v>
      </c>
      <c r="C6" s="65">
        <f t="shared" si="1"/>
        <v>193461</v>
      </c>
      <c r="D6" s="65">
        <f t="shared" si="1"/>
        <v>47</v>
      </c>
      <c r="E6" s="65">
        <f t="shared" si="1"/>
        <v>17</v>
      </c>
      <c r="F6" s="65">
        <f t="shared" si="1"/>
        <v>1</v>
      </c>
      <c r="G6" s="65">
        <f t="shared" si="1"/>
        <v>0</v>
      </c>
      <c r="H6" s="65" t="str">
        <f t="shared" si="1"/>
        <v>山梨県　市川三郷町</v>
      </c>
      <c r="I6" s="65" t="str">
        <f t="shared" si="1"/>
        <v>法非適用</v>
      </c>
      <c r="J6" s="65" t="str">
        <f t="shared" si="1"/>
        <v>下水道事業</v>
      </c>
      <c r="K6" s="65" t="str">
        <f t="shared" si="1"/>
        <v>公共下水道</v>
      </c>
      <c r="L6" s="65" t="str">
        <f t="shared" si="1"/>
        <v>Cc2</v>
      </c>
      <c r="M6" s="65" t="str">
        <f t="shared" si="1"/>
        <v>非設置</v>
      </c>
      <c r="N6" s="74" t="str">
        <f t="shared" si="1"/>
        <v>-</v>
      </c>
      <c r="O6" s="74" t="str">
        <f t="shared" si="1"/>
        <v>該当数値なし</v>
      </c>
      <c r="P6" s="74">
        <f t="shared" si="1"/>
        <v>71.39</v>
      </c>
      <c r="Q6" s="74">
        <f t="shared" si="1"/>
        <v>95.27</v>
      </c>
      <c r="R6" s="74">
        <f t="shared" si="1"/>
        <v>1870</v>
      </c>
      <c r="S6" s="74">
        <f t="shared" si="1"/>
        <v>15499</v>
      </c>
      <c r="T6" s="74">
        <f t="shared" si="1"/>
        <v>75.180000000000007</v>
      </c>
      <c r="U6" s="74">
        <f t="shared" si="1"/>
        <v>206.16</v>
      </c>
      <c r="V6" s="74">
        <f t="shared" si="1"/>
        <v>11008</v>
      </c>
      <c r="W6" s="74">
        <f t="shared" si="1"/>
        <v>4.21</v>
      </c>
      <c r="X6" s="74">
        <f t="shared" si="1"/>
        <v>2614.73</v>
      </c>
      <c r="Y6" s="82">
        <f t="shared" ref="Y6:AH6" si="2">IF(Y7="",NA(),Y7)</f>
        <v>59.29</v>
      </c>
      <c r="Z6" s="82">
        <f t="shared" si="2"/>
        <v>60.21</v>
      </c>
      <c r="AA6" s="82">
        <f t="shared" si="2"/>
        <v>64.709999999999994</v>
      </c>
      <c r="AB6" s="82">
        <f t="shared" si="2"/>
        <v>64.27</v>
      </c>
      <c r="AC6" s="82">
        <f t="shared" si="2"/>
        <v>60.46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2974.84</v>
      </c>
      <c r="BG6" s="82">
        <f t="shared" si="5"/>
        <v>2497.46</v>
      </c>
      <c r="BH6" s="82">
        <f t="shared" si="5"/>
        <v>2895.68</v>
      </c>
      <c r="BI6" s="82">
        <f t="shared" si="5"/>
        <v>2588.1799999999998</v>
      </c>
      <c r="BJ6" s="82">
        <f t="shared" si="5"/>
        <v>2537.83</v>
      </c>
      <c r="BK6" s="82">
        <f t="shared" si="5"/>
        <v>1111.31</v>
      </c>
      <c r="BL6" s="82">
        <f t="shared" si="5"/>
        <v>966.33</v>
      </c>
      <c r="BM6" s="82">
        <f t="shared" si="5"/>
        <v>958.81</v>
      </c>
      <c r="BN6" s="82">
        <f t="shared" si="5"/>
        <v>1001.3</v>
      </c>
      <c r="BO6" s="82">
        <f t="shared" si="5"/>
        <v>1050.51</v>
      </c>
      <c r="BP6" s="74" t="str">
        <f>IF(BP7="","",IF(BP7="-","【-】","【"&amp;SUBSTITUTE(TEXT(BP7,"#,##0.00"),"-","△")&amp;"】"))</f>
        <v>【705.21】</v>
      </c>
      <c r="BQ6" s="82">
        <f t="shared" ref="BQ6:BZ6" si="6">IF(BQ7="",NA(),BQ7)</f>
        <v>43.88</v>
      </c>
      <c r="BR6" s="82">
        <f t="shared" si="6"/>
        <v>43.48</v>
      </c>
      <c r="BS6" s="82">
        <f t="shared" si="6"/>
        <v>35.35</v>
      </c>
      <c r="BT6" s="82">
        <f t="shared" si="6"/>
        <v>37.08</v>
      </c>
      <c r="BU6" s="82">
        <f t="shared" si="6"/>
        <v>34.78</v>
      </c>
      <c r="BV6" s="82">
        <f t="shared" si="6"/>
        <v>75.540000000000006</v>
      </c>
      <c r="BW6" s="82">
        <f t="shared" si="6"/>
        <v>81.739999999999995</v>
      </c>
      <c r="BX6" s="82">
        <f t="shared" si="6"/>
        <v>82.88</v>
      </c>
      <c r="BY6" s="82">
        <f t="shared" si="6"/>
        <v>81.88</v>
      </c>
      <c r="BZ6" s="82">
        <f t="shared" si="6"/>
        <v>82.65</v>
      </c>
      <c r="CA6" s="74" t="str">
        <f>IF(CA7="","",IF(CA7="-","【-】","【"&amp;SUBSTITUTE(TEXT(CA7,"#,##0.00"),"-","△")&amp;"】"))</f>
        <v>【98.96】</v>
      </c>
      <c r="CB6" s="82">
        <f t="shared" ref="CB6:CK6" si="7">IF(CB7="",NA(),CB7)</f>
        <v>243.4</v>
      </c>
      <c r="CC6" s="82">
        <f t="shared" si="7"/>
        <v>245.76</v>
      </c>
      <c r="CD6" s="82">
        <f t="shared" si="7"/>
        <v>299.44</v>
      </c>
      <c r="CE6" s="82">
        <f t="shared" si="7"/>
        <v>290.69</v>
      </c>
      <c r="CF6" s="82">
        <f t="shared" si="7"/>
        <v>310.8</v>
      </c>
      <c r="CG6" s="82">
        <f t="shared" si="7"/>
        <v>207.96</v>
      </c>
      <c r="CH6" s="82">
        <f t="shared" si="7"/>
        <v>194.31</v>
      </c>
      <c r="CI6" s="82">
        <f t="shared" si="7"/>
        <v>190.99</v>
      </c>
      <c r="CJ6" s="82">
        <f t="shared" si="7"/>
        <v>187.55</v>
      </c>
      <c r="CK6" s="82">
        <f t="shared" si="7"/>
        <v>186.3</v>
      </c>
      <c r="CL6" s="74" t="str">
        <f>IF(CL7="","",IF(CL7="-","【-】","【"&amp;SUBSTITUTE(TEXT(CL7,"#,##0.00"),"-","△")&amp;"】"))</f>
        <v>【134.52】</v>
      </c>
      <c r="CM6" s="82" t="str">
        <f t="shared" ref="CM6:CV6" si="8">IF(CM7="",NA(),CM7)</f>
        <v>-</v>
      </c>
      <c r="CN6" s="82">
        <f t="shared" si="8"/>
        <v>63.25</v>
      </c>
      <c r="CO6" s="82" t="str">
        <f t="shared" si="8"/>
        <v>-</v>
      </c>
      <c r="CP6" s="82" t="str">
        <f t="shared" si="8"/>
        <v>-</v>
      </c>
      <c r="CQ6" s="82" t="str">
        <f t="shared" si="8"/>
        <v>-</v>
      </c>
      <c r="CR6" s="82">
        <f t="shared" si="8"/>
        <v>53.51</v>
      </c>
      <c r="CS6" s="82">
        <f t="shared" si="8"/>
        <v>53.5</v>
      </c>
      <c r="CT6" s="82">
        <f t="shared" si="8"/>
        <v>52.58</v>
      </c>
      <c r="CU6" s="82">
        <f t="shared" si="8"/>
        <v>50.94</v>
      </c>
      <c r="CV6" s="82">
        <f t="shared" si="8"/>
        <v>50.53</v>
      </c>
      <c r="CW6" s="74" t="str">
        <f>IF(CW7="","",IF(CW7="-","【-】","【"&amp;SUBSTITUTE(TEXT(CW7,"#,##0.00"),"-","△")&amp;"】"))</f>
        <v>【59.57】</v>
      </c>
      <c r="CX6" s="82">
        <f t="shared" ref="CX6:DG6" si="9">IF(CX7="",NA(),CX7)</f>
        <v>81.39</v>
      </c>
      <c r="CY6" s="82">
        <f t="shared" si="9"/>
        <v>81.459999999999994</v>
      </c>
      <c r="CZ6" s="82">
        <f t="shared" si="9"/>
        <v>81.48</v>
      </c>
      <c r="DA6" s="82">
        <f t="shared" si="9"/>
        <v>83.81</v>
      </c>
      <c r="DB6" s="82">
        <f t="shared" si="9"/>
        <v>84.02</v>
      </c>
      <c r="DC6" s="82">
        <f t="shared" si="9"/>
        <v>83.91</v>
      </c>
      <c r="DD6" s="82">
        <f t="shared" si="9"/>
        <v>83.51</v>
      </c>
      <c r="DE6" s="82">
        <f t="shared" si="9"/>
        <v>83.02</v>
      </c>
      <c r="DF6" s="82">
        <f t="shared" si="9"/>
        <v>82.55</v>
      </c>
      <c r="DG6" s="82">
        <f t="shared" si="9"/>
        <v>82.08</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0.15</v>
      </c>
      <c r="EK6" s="82">
        <f t="shared" si="12"/>
        <v>0.16</v>
      </c>
      <c r="EL6" s="82">
        <f t="shared" si="12"/>
        <v>0.13</v>
      </c>
      <c r="EM6" s="82">
        <f t="shared" si="12"/>
        <v>0.15</v>
      </c>
      <c r="EN6" s="82">
        <f t="shared" si="12"/>
        <v>1.65</v>
      </c>
      <c r="EO6" s="74" t="str">
        <f>IF(EO7="","",IF(EO7="-","【-】","【"&amp;SUBSTITUTE(TEXT(EO7,"#,##0.00"),"-","△")&amp;"】"))</f>
        <v>【0.30】</v>
      </c>
    </row>
    <row r="7" spans="1:145" s="59" customFormat="1">
      <c r="A7" s="60"/>
      <c r="B7" s="66">
        <v>2020</v>
      </c>
      <c r="C7" s="66">
        <v>193461</v>
      </c>
      <c r="D7" s="66">
        <v>47</v>
      </c>
      <c r="E7" s="66">
        <v>17</v>
      </c>
      <c r="F7" s="66">
        <v>1</v>
      </c>
      <c r="G7" s="66">
        <v>0</v>
      </c>
      <c r="H7" s="66" t="s">
        <v>98</v>
      </c>
      <c r="I7" s="66" t="s">
        <v>99</v>
      </c>
      <c r="J7" s="66" t="s">
        <v>100</v>
      </c>
      <c r="K7" s="66" t="s">
        <v>101</v>
      </c>
      <c r="L7" s="66" t="s">
        <v>102</v>
      </c>
      <c r="M7" s="66" t="s">
        <v>103</v>
      </c>
      <c r="N7" s="75" t="s">
        <v>43</v>
      </c>
      <c r="O7" s="75" t="s">
        <v>104</v>
      </c>
      <c r="P7" s="75">
        <v>71.39</v>
      </c>
      <c r="Q7" s="75">
        <v>95.27</v>
      </c>
      <c r="R7" s="75">
        <v>1870</v>
      </c>
      <c r="S7" s="75">
        <v>15499</v>
      </c>
      <c r="T7" s="75">
        <v>75.180000000000007</v>
      </c>
      <c r="U7" s="75">
        <v>206.16</v>
      </c>
      <c r="V7" s="75">
        <v>11008</v>
      </c>
      <c r="W7" s="75">
        <v>4.21</v>
      </c>
      <c r="X7" s="75">
        <v>2614.73</v>
      </c>
      <c r="Y7" s="75">
        <v>59.29</v>
      </c>
      <c r="Z7" s="75">
        <v>60.21</v>
      </c>
      <c r="AA7" s="75">
        <v>64.709999999999994</v>
      </c>
      <c r="AB7" s="75">
        <v>64.27</v>
      </c>
      <c r="AC7" s="75">
        <v>60.46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2974.84</v>
      </c>
      <c r="BG7" s="75">
        <v>2497.46</v>
      </c>
      <c r="BH7" s="75">
        <v>2895.68</v>
      </c>
      <c r="BI7" s="75">
        <v>2588.1799999999998</v>
      </c>
      <c r="BJ7" s="75">
        <v>2537.83</v>
      </c>
      <c r="BK7" s="75">
        <v>1111.31</v>
      </c>
      <c r="BL7" s="75">
        <v>966.33</v>
      </c>
      <c r="BM7" s="75">
        <v>958.81</v>
      </c>
      <c r="BN7" s="75">
        <v>1001.3</v>
      </c>
      <c r="BO7" s="75">
        <v>1050.51</v>
      </c>
      <c r="BP7" s="75">
        <v>705.21</v>
      </c>
      <c r="BQ7" s="75">
        <v>43.88</v>
      </c>
      <c r="BR7" s="75">
        <v>43.48</v>
      </c>
      <c r="BS7" s="75">
        <v>35.35</v>
      </c>
      <c r="BT7" s="75">
        <v>37.08</v>
      </c>
      <c r="BU7" s="75">
        <v>34.78</v>
      </c>
      <c r="BV7" s="75">
        <v>75.540000000000006</v>
      </c>
      <c r="BW7" s="75">
        <v>81.739999999999995</v>
      </c>
      <c r="BX7" s="75">
        <v>82.88</v>
      </c>
      <c r="BY7" s="75">
        <v>81.88</v>
      </c>
      <c r="BZ7" s="75">
        <v>82.65</v>
      </c>
      <c r="CA7" s="75">
        <v>98.96</v>
      </c>
      <c r="CB7" s="75">
        <v>243.4</v>
      </c>
      <c r="CC7" s="75">
        <v>245.76</v>
      </c>
      <c r="CD7" s="75">
        <v>299.44</v>
      </c>
      <c r="CE7" s="75">
        <v>290.69</v>
      </c>
      <c r="CF7" s="75">
        <v>310.8</v>
      </c>
      <c r="CG7" s="75">
        <v>207.96</v>
      </c>
      <c r="CH7" s="75">
        <v>194.31</v>
      </c>
      <c r="CI7" s="75">
        <v>190.99</v>
      </c>
      <c r="CJ7" s="75">
        <v>187.55</v>
      </c>
      <c r="CK7" s="75">
        <v>186.3</v>
      </c>
      <c r="CL7" s="75">
        <v>134.52000000000001</v>
      </c>
      <c r="CM7" s="75" t="s">
        <v>43</v>
      </c>
      <c r="CN7" s="75">
        <v>63.25</v>
      </c>
      <c r="CO7" s="75" t="s">
        <v>43</v>
      </c>
      <c r="CP7" s="75" t="s">
        <v>43</v>
      </c>
      <c r="CQ7" s="75" t="s">
        <v>43</v>
      </c>
      <c r="CR7" s="75">
        <v>53.51</v>
      </c>
      <c r="CS7" s="75">
        <v>53.5</v>
      </c>
      <c r="CT7" s="75">
        <v>52.58</v>
      </c>
      <c r="CU7" s="75">
        <v>50.94</v>
      </c>
      <c r="CV7" s="75">
        <v>50.53</v>
      </c>
      <c r="CW7" s="75">
        <v>59.57</v>
      </c>
      <c r="CX7" s="75">
        <v>81.39</v>
      </c>
      <c r="CY7" s="75">
        <v>81.459999999999994</v>
      </c>
      <c r="CZ7" s="75">
        <v>81.48</v>
      </c>
      <c r="DA7" s="75">
        <v>83.81</v>
      </c>
      <c r="DB7" s="75">
        <v>84.02</v>
      </c>
      <c r="DC7" s="75">
        <v>83.91</v>
      </c>
      <c r="DD7" s="75">
        <v>83.51</v>
      </c>
      <c r="DE7" s="75">
        <v>83.02</v>
      </c>
      <c r="DF7" s="75">
        <v>82.55</v>
      </c>
      <c r="DG7" s="75">
        <v>82.08</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0.15</v>
      </c>
      <c r="EK7" s="75">
        <v>0.16</v>
      </c>
      <c r="EL7" s="75">
        <v>0.13</v>
      </c>
      <c r="EM7" s="75">
        <v>0.15</v>
      </c>
      <c r="EN7" s="75">
        <v>1.65</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105</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36</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110</v>
      </c>
    </row>
    <row r="12" spans="1:145">
      <c r="B12">
        <v>1</v>
      </c>
      <c r="C12">
        <v>1</v>
      </c>
      <c r="D12">
        <v>1</v>
      </c>
      <c r="E12">
        <v>1</v>
      </c>
      <c r="F12">
        <v>2</v>
      </c>
      <c r="G12" t="s">
        <v>111</v>
      </c>
    </row>
    <row r="13" spans="1:145">
      <c r="B13" t="s">
        <v>112</v>
      </c>
      <c r="C13" t="s">
        <v>112</v>
      </c>
      <c r="D13" t="s">
        <v>112</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IMPCA220013a</cp:lastModifiedBy>
  <cp:lastPrinted>2022-01-24T02:42:55Z</cp:lastPrinted>
  <dcterms:created xsi:type="dcterms:W3CDTF">2021-12-03T07:45:00Z</dcterms:created>
  <dcterms:modified xsi:type="dcterms:W3CDTF">2022-01-24T07:48:26Z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2022-01-24T07:48:26Z</vt:filetime>
  </property>
</Properties>
</file>