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<sst xmlns="http://schemas.openxmlformats.org/spreadsheetml/2006/main" count="240" uniqueCount="126">
  <si>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</si>
  <si>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</si>
  <si>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</si>
  <si>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</si>
  <si>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</si>
  <si>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</si>
  <si>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</si>
  <si>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</si>
  <si>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</si>
  <si>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</si>
  <si>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</si>
  <si>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</si>
  <si>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</si>
  <si>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</si>
  <si>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</si>
  <si>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</si>
  <si>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</si>
  <si>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</si>
  <si>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</si>
  <si>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</si>
  <si>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</si>
  <si>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</si>
  <si>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</si>
  <si>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</si>
  <si>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</si>
  <si>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</si>
  <si>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</si>
  <si>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</si>
  <si>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</si>
  <si>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</si>
  <si>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</si>
  <si>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</si>
  <si>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</si>
  <si>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</si>
  <si>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</si>
  <si>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</si>
  <si>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</si>
  <si>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</si>
  <si>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</si>
  <si>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</si>
  <si>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</si>
  <si>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</si>
  <si>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</si>
  <si>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</si>
  <si>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</si>
  <si>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</si>
  <si>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</si>
  <si>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</si>
  <si>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</si>
  <si>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</si>
  <si>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</si>
  <si>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</si>
  <si>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</si>
  <si>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</si>
  <si>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</si>
  <si>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</si>
  <si>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</si>
  <si>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</si>
  <si>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</si>
  <si>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</si>
  <si>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</si>
  <si>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</si>
  <si>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</si>
  <si>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</si>
  <si>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</si>
  <si>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</si>
  <si>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</si>
  <si>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</si>
  <si>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</si>
  <si>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</si>
  <si>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</si>
  <si>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</si>
  <si>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</si>
  <si>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</si>
  <si>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</si>
  <si>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</si>
  <si>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</si>
  <si>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</si>
  <si>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</si>
  <si>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</si>
  <si>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</si>
  <si>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</si>
  <si>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</si>
  <si>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</si>
  <si>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</si>
  <si>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</si>
  <si>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</si>
  <si>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</si>
  <si>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</si>
  <si>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</si>
  <si>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</si>
  <si>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</si>
  <si>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</si>
  <si>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</si>
  <si>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</si>
  <si>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</si>
  <si>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</si>
  <si>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</si>
  <si>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</si>
  <si>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</si>
  <si>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</si>
  <si>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</si>
  <si>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</si>
  <si>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</si>
  <si>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</si>
  <si>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</si>
  <si>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</si>
  <si>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</si>
  <si>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</si>
  <si>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</si>
  <si>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</si>
  <si>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</si>
  <si>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</si>
  <si>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</si>
  <si>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</si>
  <si>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</si>
  <si>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</si>
  <si>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</si>
  <si>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</si>
  <si>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</si>
  <si>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</si>
  <si>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</si>
  <si>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事業対象３地区とも、経費回収率増を目指し適正な料金設定及び水洗化率向上の対策を行い健全性を高めなければならないと考える。</t>
    <rPh sb="0" eb="2">
      <t>ジギョウ</t>
    </rPh>
    <rPh sb="2" eb="4">
      <t>タイショウ</t>
    </rPh>
    <rPh sb="5" eb="7">
      <t>チク</t>
    </rPh>
    <rPh sb="10" eb="12">
      <t>ケイヒ</t>
    </rPh>
    <rPh sb="12" eb="14">
      <t>カイシュウ</t>
    </rPh>
    <rPh sb="14" eb="15">
      <t>リツ</t>
    </rPh>
    <rPh sb="15" eb="16">
      <t>ゾウ</t>
    </rPh>
    <rPh sb="17" eb="19">
      <t>メザ</t>
    </rPh>
    <rPh sb="20" eb="22">
      <t>テキセイ</t>
    </rPh>
    <rPh sb="23" eb="25">
      <t>リョウキン</t>
    </rPh>
    <rPh sb="25" eb="27">
      <t>セッテイ</t>
    </rPh>
    <rPh sb="27" eb="28">
      <t>オヨ</t>
    </rPh>
    <rPh sb="29" eb="32">
      <t>スイセンカ</t>
    </rPh>
    <rPh sb="32" eb="33">
      <t>リツ</t>
    </rPh>
    <rPh sb="33" eb="35">
      <t>コウジョウ</t>
    </rPh>
    <rPh sb="36" eb="38">
      <t>タイサク</t>
    </rPh>
    <rPh sb="39" eb="40">
      <t>オコナ</t>
    </rPh>
    <rPh sb="41" eb="44">
      <t>ケンゼンセイ</t>
    </rPh>
    <rPh sb="45" eb="46">
      <t>タカ</t>
    </rPh>
    <rPh sb="56" eb="57">
      <t>カンガ</t>
    </rPh>
    <phoneticPr fontId="4"/>
  </si>
  <si>
    <t>管渠改善率については、耐用年数未到来のため０％となっているが、機器の更新及び修繕の増加を見越して最適整備計画の策定をおこなっている。</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8" eb="50">
      <t>サイテキ</t>
    </rPh>
    <rPh sb="50" eb="52">
      <t>セイビ</t>
    </rPh>
    <rPh sb="52" eb="54">
      <t>ケイカク</t>
    </rPh>
    <rPh sb="55" eb="57">
      <t>サクテイ</t>
    </rPh>
    <phoneticPr fontId="4"/>
  </si>
  <si>
    <t>非設置</t>
    <rPh sb="0" eb="1">
      <t>ヒ</t>
    </rPh>
    <rPh sb="1" eb="3">
      <t>セッチ</t>
    </rPh>
    <phoneticPr fontId="4"/>
  </si>
  <si>
    <t xml:space="preserve">企業債残高対事業規模比率については、類似団体に比べ高い水準となってしまっている。現在は維持管理が主となっているが事業規模に対して企業債残高が多い状況にある。
経費回収率は類似団体に比べ低いため、水洗化率も考慮しつつ適正な料金設定を検討しなければならないと考える。
水洗化率については、人口の影響があると思われが水洗化率向上の対策が必要と考える。
</t>
    <rPh sb="18" eb="20">
      <t>ルイジ</t>
    </rPh>
    <rPh sb="20" eb="22">
      <t>ダンタイ</t>
    </rPh>
    <rPh sb="23" eb="24">
      <t>クラ</t>
    </rPh>
    <rPh sb="25" eb="26">
      <t>タカ</t>
    </rPh>
    <rPh sb="27" eb="29">
      <t>スイジュン</t>
    </rPh>
    <rPh sb="40" eb="42">
      <t>ゲンザイ</t>
    </rPh>
    <rPh sb="61" eb="62">
      <t>タイ</t>
    </rPh>
    <rPh sb="67" eb="69">
      <t>ザンダカ</t>
    </rPh>
    <rPh sb="70" eb="71">
      <t>オオ</t>
    </rPh>
    <rPh sb="72" eb="74">
      <t>ジョウキョウ</t>
    </rPh>
    <rPh sb="79" eb="81">
      <t>ケイヒ</t>
    </rPh>
    <rPh sb="81" eb="83">
      <t>カイシュウ</t>
    </rPh>
    <rPh sb="83" eb="84">
      <t>リツ</t>
    </rPh>
    <rPh sb="85" eb="87">
      <t>ルイジ</t>
    </rPh>
    <rPh sb="87" eb="89">
      <t>ダンタイ</t>
    </rPh>
    <rPh sb="90" eb="91">
      <t>クラ</t>
    </rPh>
    <rPh sb="92" eb="93">
      <t>ヒク</t>
    </rPh>
    <rPh sb="97" eb="100">
      <t>スイセンカ</t>
    </rPh>
    <rPh sb="100" eb="101">
      <t>リツ</t>
    </rPh>
    <rPh sb="102" eb="104">
      <t>コウリョ</t>
    </rPh>
    <rPh sb="107" eb="109">
      <t>テキセイ</t>
    </rPh>
    <rPh sb="110" eb="112">
      <t>リョウキン</t>
    </rPh>
    <rPh sb="112" eb="114">
      <t>セッテイ</t>
    </rPh>
    <rPh sb="115" eb="117">
      <t>ケントウ</t>
    </rPh>
    <rPh sb="127" eb="128">
      <t>カンガ</t>
    </rPh>
    <rPh sb="132" eb="136">
      <t>スイセンカリツ</t>
    </rPh>
    <rPh sb="142" eb="144">
      <t>ジンコウ</t>
    </rPh>
    <rPh sb="145" eb="147">
      <t>エイキョウ</t>
    </rPh>
    <rPh sb="151" eb="152">
      <t>オモ</t>
    </rPh>
    <rPh sb="155" eb="158">
      <t>スイセンカ</t>
    </rPh>
    <rPh sb="158" eb="159">
      <t>リツ</t>
    </rPh>
    <rPh sb="159" eb="161">
      <t>コウジョウ</t>
    </rPh>
    <rPh sb="162" eb="164">
      <t>タイサク</t>
    </rPh>
    <rPh sb="165" eb="167">
      <t>ヒツヨウ</t>
    </rPh>
    <rPh sb="168" eb="16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</si>
</sst>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86656"/>
        <c:axId val="1012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1286656"/>
        <c:axId val="101288576"/>
      </c:lineChart>
      <c:dateAx>
        <c:axId val="101286656"/>
        <c:scaling>
          <c:orientation val="minMax"/>
        </c:scaling>
        <c:delete val="1"/>
        <c:axPos val="b"/>
        <c:numFmt formatCode="ge" sourceLinked="1"/>
        <c:majorTickMark val="none"/>
        <c:minorTickMark val="none"/>
        <c:tickLblPos val="none"/>
        <c:crossAx val="101288576"/>
        <c:crosses val="autoZero"/>
        <c:auto val="1"/>
        <c:lblOffset val="100"/>
        <c:baseTimeUnit val="years"/>
      </c:dateAx>
      <c:valAx>
        <c:axId val="101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42.61</c:v>
                </c:pt>
                <c:pt idx="1">
                  <c:v>40</c:v>
                </c:pt>
                <c:pt idx="2">
                  <c:v>37.39</c:v>
                </c:pt>
                <c:pt idx="3">
                  <c:v>35.65</c:v>
                </c:pt>
                <c:pt idx="4">
                  <c:v>36.520000000000003</c:v>
                </c:pt>
              </c:numCache>
            </c:numRef>
          </c:val>
        </c:ser>
        <c:dLbls>
          <c:showLegendKey val="0"/>
          <c:showVal val="0"/>
          <c:showCatName val="0"/>
          <c:showSerName val="0"/>
          <c:showPercent val="0"/>
          <c:showBubbleSize val="0"/>
        </c:dLbls>
        <c:gapWidth val="150"/>
        <c:axId val="102364288"/>
        <c:axId val="102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02364288"/>
        <c:axId val="102366208"/>
      </c:lineChart>
      <c:dateAx>
        <c:axId val="102364288"/>
        <c:scaling>
          <c:orientation val="minMax"/>
        </c:scaling>
        <c:delete val="1"/>
        <c:axPos val="b"/>
        <c:numFmt formatCode="ge" sourceLinked="1"/>
        <c:majorTickMark val="none"/>
        <c:minorTickMark val="none"/>
        <c:tickLblPos val="none"/>
        <c:crossAx val="102366208"/>
        <c:crosses val="autoZero"/>
        <c:auto val="1"/>
        <c:lblOffset val="100"/>
        <c:baseTimeUnit val="years"/>
      </c:dateAx>
      <c:valAx>
        <c:axId val="1023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53.13</c:v>
                </c:pt>
                <c:pt idx="1">
                  <c:v>58.16</c:v>
                </c:pt>
                <c:pt idx="2">
                  <c:v>55.81</c:v>
                </c:pt>
                <c:pt idx="3">
                  <c:v>54.14</c:v>
                </c:pt>
                <c:pt idx="4">
                  <c:v>56.25</c:v>
                </c:pt>
              </c:numCache>
            </c:numRef>
          </c:val>
        </c:ser>
        <c:dLbls>
          <c:showLegendKey val="0"/>
          <c:showVal val="0"/>
          <c:showCatName val="0"/>
          <c:showSerName val="0"/>
          <c:showPercent val="0"/>
          <c:showBubbleSize val="0"/>
        </c:dLbls>
        <c:gapWidth val="150"/>
        <c:axId val="102404864"/>
        <c:axId val="1024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02404864"/>
        <c:axId val="102406784"/>
      </c:lineChart>
      <c:dateAx>
        <c:axId val="102404864"/>
        <c:scaling>
          <c:orientation val="minMax"/>
        </c:scaling>
        <c:delete val="1"/>
        <c:axPos val="b"/>
        <c:numFmt formatCode="ge" sourceLinked="1"/>
        <c:majorTickMark val="none"/>
        <c:minorTickMark val="none"/>
        <c:tickLblPos val="none"/>
        <c:crossAx val="102406784"/>
        <c:crosses val="autoZero"/>
        <c:auto val="1"/>
        <c:lblOffset val="100"/>
        <c:baseTimeUnit val="years"/>
      </c:dateAx>
      <c:valAx>
        <c:axId val="1024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58.61</c:v>
                </c:pt>
                <c:pt idx="1">
                  <c:v>62.31</c:v>
                </c:pt>
                <c:pt idx="2">
                  <c:v>74.14</c:v>
                </c:pt>
                <c:pt idx="3">
                  <c:v>77.430000000000007</c:v>
                </c:pt>
                <c:pt idx="4">
                  <c:v>81.16</c:v>
                </c:pt>
              </c:numCache>
            </c:numRef>
          </c:val>
        </c:ser>
        <c:dLbls>
          <c:showLegendKey val="0"/>
          <c:showVal val="0"/>
          <c:showCatName val="0"/>
          <c:showSerName val="0"/>
          <c:showPercent val="0"/>
          <c:showBubbleSize val="0"/>
        </c:dLbls>
        <c:gapWidth val="150"/>
        <c:axId val="102257024"/>
        <c:axId val="102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57024"/>
        <c:axId val="102258944"/>
      </c:lineChart>
      <c:dateAx>
        <c:axId val="102257024"/>
        <c:scaling>
          <c:orientation val="minMax"/>
        </c:scaling>
        <c:delete val="1"/>
        <c:axPos val="b"/>
        <c:numFmt formatCode="ge" sourceLinked="1"/>
        <c:majorTickMark val="none"/>
        <c:minorTickMark val="none"/>
        <c:tickLblPos val="none"/>
        <c:crossAx val="102258944"/>
        <c:crosses val="autoZero"/>
        <c:auto val="1"/>
        <c:lblOffset val="100"/>
        <c:baseTimeUnit val="years"/>
      </c:dateAx>
      <c:valAx>
        <c:axId val="102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81216"/>
        <c:axId val="102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81216"/>
        <c:axId val="102283136"/>
      </c:lineChart>
      <c:dateAx>
        <c:axId val="102281216"/>
        <c:scaling>
          <c:orientation val="minMax"/>
        </c:scaling>
        <c:delete val="1"/>
        <c:axPos val="b"/>
        <c:numFmt formatCode="ge" sourceLinked="1"/>
        <c:majorTickMark val="none"/>
        <c:minorTickMark val="none"/>
        <c:tickLblPos val="none"/>
        <c:crossAx val="102283136"/>
        <c:crosses val="autoZero"/>
        <c:auto val="1"/>
        <c:lblOffset val="100"/>
        <c:baseTimeUnit val="years"/>
      </c:dateAx>
      <c:valAx>
        <c:axId val="102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95136"/>
        <c:axId val="101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95136"/>
        <c:axId val="101221888"/>
      </c:lineChart>
      <c:dateAx>
        <c:axId val="101195136"/>
        <c:scaling>
          <c:orientation val="minMax"/>
        </c:scaling>
        <c:delete val="1"/>
        <c:axPos val="b"/>
        <c:numFmt formatCode="ge" sourceLinked="1"/>
        <c:majorTickMark val="none"/>
        <c:minorTickMark val="none"/>
        <c:tickLblPos val="none"/>
        <c:crossAx val="101221888"/>
        <c:crosses val="autoZero"/>
        <c:auto val="1"/>
        <c:lblOffset val="100"/>
        <c:baseTimeUnit val="years"/>
      </c:dateAx>
      <c:valAx>
        <c:axId val="101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52480"/>
        <c:axId val="1021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52480"/>
        <c:axId val="102118912"/>
      </c:lineChart>
      <c:dateAx>
        <c:axId val="101252480"/>
        <c:scaling>
          <c:orientation val="minMax"/>
        </c:scaling>
        <c:delete val="1"/>
        <c:axPos val="b"/>
        <c:numFmt formatCode="ge" sourceLinked="1"/>
        <c:majorTickMark val="none"/>
        <c:minorTickMark val="none"/>
        <c:tickLblPos val="none"/>
        <c:crossAx val="102118912"/>
        <c:crosses val="autoZero"/>
        <c:auto val="1"/>
        <c:lblOffset val="100"/>
        <c:baseTimeUnit val="years"/>
      </c:dateAx>
      <c:valAx>
        <c:axId val="1021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3216"/>
        <c:axId val="102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3216"/>
        <c:axId val="102159488"/>
      </c:lineChart>
      <c:dateAx>
        <c:axId val="102153216"/>
        <c:scaling>
          <c:orientation val="minMax"/>
        </c:scaling>
        <c:delete val="1"/>
        <c:axPos val="b"/>
        <c:numFmt formatCode="ge" sourceLinked="1"/>
        <c:majorTickMark val="none"/>
        <c:minorTickMark val="none"/>
        <c:tickLblPos val="none"/>
        <c:crossAx val="102159488"/>
        <c:crosses val="autoZero"/>
        <c:auto val="1"/>
        <c:lblOffset val="100"/>
        <c:baseTimeUnit val="years"/>
      </c:dateAx>
      <c:valAx>
        <c:axId val="102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6910.78</c:v>
                </c:pt>
                <c:pt idx="1">
                  <c:v>5500.37</c:v>
                </c:pt>
                <c:pt idx="2">
                  <c:v>4626.3900000000003</c:v>
                </c:pt>
                <c:pt idx="3">
                  <c:v>7558.58</c:v>
                </c:pt>
                <c:pt idx="4">
                  <c:v>7412.46</c:v>
                </c:pt>
              </c:numCache>
            </c:numRef>
          </c:val>
        </c:ser>
        <c:dLbls>
          <c:showLegendKey val="0"/>
          <c:showVal val="0"/>
          <c:showCatName val="0"/>
          <c:showSerName val="0"/>
          <c:showPercent val="0"/>
          <c:showBubbleSize val="0"/>
        </c:dLbls>
        <c:gapWidth val="150"/>
        <c:axId val="102046336"/>
        <c:axId val="1020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02046336"/>
        <c:axId val="102056704"/>
      </c:lineChart>
      <c:dateAx>
        <c:axId val="102046336"/>
        <c:scaling>
          <c:orientation val="minMax"/>
        </c:scaling>
        <c:delete val="1"/>
        <c:axPos val="b"/>
        <c:numFmt formatCode="ge" sourceLinked="1"/>
        <c:majorTickMark val="none"/>
        <c:minorTickMark val="none"/>
        <c:tickLblPos val="none"/>
        <c:crossAx val="102056704"/>
        <c:crosses val="autoZero"/>
        <c:auto val="1"/>
        <c:lblOffset val="100"/>
        <c:baseTimeUnit val="years"/>
      </c:dateAx>
      <c:valAx>
        <c:axId val="1020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14.4</c:v>
                </c:pt>
                <c:pt idx="1">
                  <c:v>14.77</c:v>
                </c:pt>
                <c:pt idx="2">
                  <c:v>12.23</c:v>
                </c:pt>
                <c:pt idx="3">
                  <c:v>13.36</c:v>
                </c:pt>
                <c:pt idx="4">
                  <c:v>12.95</c:v>
                </c:pt>
              </c:numCache>
            </c:numRef>
          </c:val>
        </c:ser>
        <c:dLbls>
          <c:showLegendKey val="0"/>
          <c:showVal val="0"/>
          <c:showCatName val="0"/>
          <c:showSerName val="0"/>
          <c:showPercent val="0"/>
          <c:showBubbleSize val="0"/>
        </c:dLbls>
        <c:gapWidth val="150"/>
        <c:axId val="102099200"/>
        <c:axId val="1023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02099200"/>
        <c:axId val="102302080"/>
      </c:lineChart>
      <c:dateAx>
        <c:axId val="102099200"/>
        <c:scaling>
          <c:orientation val="minMax"/>
        </c:scaling>
        <c:delete val="1"/>
        <c:axPos val="b"/>
        <c:numFmt formatCode="ge" sourceLinked="1"/>
        <c:majorTickMark val="none"/>
        <c:minorTickMark val="none"/>
        <c:tickLblPos val="none"/>
        <c:crossAx val="102302080"/>
        <c:crosses val="autoZero"/>
        <c:auto val="1"/>
        <c:lblOffset val="100"/>
        <c:baseTimeUnit val="years"/>
      </c:dateAx>
      <c:valAx>
        <c:axId val="1023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529.92999999999995</c:v>
                </c:pt>
                <c:pt idx="1">
                  <c:v>546.03</c:v>
                </c:pt>
                <c:pt idx="2">
                  <c:v>698.9</c:v>
                </c:pt>
                <c:pt idx="3">
                  <c:v>692.14</c:v>
                </c:pt>
                <c:pt idx="4">
                  <c:v>699.83</c:v>
                </c:pt>
              </c:numCache>
            </c:numRef>
          </c:val>
        </c:ser>
        <c:dLbls>
          <c:showLegendKey val="0"/>
          <c:showVal val="0"/>
          <c:showCatName val="0"/>
          <c:showSerName val="0"/>
          <c:showPercent val="0"/>
          <c:showBubbleSize val="0"/>
        </c:dLbls>
        <c:gapWidth val="150"/>
        <c:axId val="102323712"/>
        <c:axId val="102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02323712"/>
        <c:axId val="102325632"/>
      </c:lineChart>
      <c:dateAx>
        <c:axId val="102323712"/>
        <c:scaling>
          <c:orientation val="minMax"/>
        </c:scaling>
        <c:delete val="1"/>
        <c:axPos val="b"/>
        <c:numFmt formatCode="ge" sourceLinked="1"/>
        <c:majorTickMark val="none"/>
        <c:minorTickMark val="none"/>
        <c:tickLblPos val="none"/>
        <c:crossAx val="102325632"/>
        <c:crosses val="autoZero"/>
        <c:auto val="1"/>
        <c:lblOffset val="100"/>
        <c:baseTimeUnit val="years"/>
      </c:dateAx>
      <c:valAx>
        <c:axId val="102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9" zoomScale="82" zoomScaleNormal="82"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16366</v>
      </c>
      <c r="AM8" s="50"/>
      <c r="AN8" s="50"/>
      <c r="AO8" s="50"/>
      <c r="AP8" s="50"/>
      <c r="AQ8" s="50"/>
      <c r="AR8" s="50"/>
      <c r="AS8" s="50"/>
      <c r="AT8" s="45">
        <f>データ!T6</f>
        <v>75.180000000000007</v>
      </c>
      <c r="AU8" s="45"/>
      <c r="AV8" s="45"/>
      <c r="AW8" s="45"/>
      <c r="AX8" s="45"/>
      <c r="AY8" s="45"/>
      <c r="AZ8" s="45"/>
      <c r="BA8" s="45"/>
      <c r="BB8" s="45">
        <f>データ!U6</f>
        <v>217.69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0.79</v>
      </c>
      <c r="Q10" s="45"/>
      <c r="R10" s="45"/>
      <c r="S10" s="45"/>
      <c r="T10" s="45"/>
      <c r="U10" s="45"/>
      <c r="V10" s="45"/>
      <c r="W10" s="45">
        <f>データ!Q6</f>
        <v>100</v>
      </c>
      <c r="X10" s="45"/>
      <c r="Y10" s="45"/>
      <c r="Z10" s="45"/>
      <c r="AA10" s="45"/>
      <c r="AB10" s="45"/>
      <c r="AC10" s="45"/>
      <c r="AD10" s="50">
        <f>データ!R6</f>
        <v>2540</v>
      </c>
      <c r="AE10" s="50"/>
      <c r="AF10" s="50"/>
      <c r="AG10" s="50"/>
      <c r="AH10" s="50"/>
      <c r="AI10" s="50"/>
      <c r="AJ10" s="50"/>
      <c r="AK10" s="2"/>
      <c r="AL10" s="50">
        <f>データ!V6</f>
        <v>128</v>
      </c>
      <c r="AM10" s="50"/>
      <c r="AN10" s="50"/>
      <c r="AO10" s="50"/>
      <c r="AP10" s="50"/>
      <c r="AQ10" s="50"/>
      <c r="AR10" s="50"/>
      <c r="AS10" s="50"/>
      <c r="AT10" s="45">
        <f>データ!W6</f>
        <v>0.34</v>
      </c>
      <c r="AU10" s="45"/>
      <c r="AV10" s="45"/>
      <c r="AW10" s="45"/>
      <c r="AX10" s="45"/>
      <c r="AY10" s="45"/>
      <c r="AZ10" s="45"/>
      <c r="BA10" s="45"/>
      <c r="BB10" s="45">
        <f>データ!X6</f>
        <v>376.47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193461</v>
      </c>
      <c r="D6" s="33">
        <f t="shared" si="3"/>
        <v>47</v>
      </c>
      <c r="E6" s="33">
        <f t="shared" si="3"/>
        <v>17</v>
      </c>
      <c r="F6" s="33">
        <f t="shared" si="3"/>
        <v>5</v>
      </c>
      <c r="G6" s="33">
        <f t="shared" si="3"/>
        <v>0</v>
      </c>
      <c r="H6" s="33" t="str">
        <f t="shared" si="3"/>
        <v>山梨県　市川三郷町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0.79</v>
      </c>
      <c r="Q6" s="34">
        <f t="shared" si="3"/>
        <v>100</v>
      </c>
      <c r="R6" s="34">
        <f t="shared" si="3"/>
        <v>2540</v>
      </c>
      <c r="S6" s="34">
        <f t="shared" si="3"/>
        <v>16366</v>
      </c>
      <c r="T6" s="34">
        <f t="shared" si="3"/>
        <v>75.180000000000007</v>
      </c>
      <c r="U6" s="34">
        <f t="shared" si="3"/>
        <v>217.69</v>
      </c>
      <c r="V6" s="34">
        <f t="shared" si="3"/>
        <v>128</v>
      </c>
      <c r="W6" s="34">
        <f t="shared" si="3"/>
        <v>0.34</v>
      </c>
      <c r="X6" s="34">
        <f t="shared" si="3"/>
        <v>376.47</v>
      </c>
      <c r="Y6" s="35">
        <f>IF(Y7="",NA(),Y7)</f>
        <v>58.61</v>
      </c>
      <c r="Z6" s="35">
        <f t="shared" ref="Z6:AH6" si="4">IF(Z7="",NA(),Z7)</f>
        <v>62.31</v>
      </c>
      <c r="AA6" s="35">
        <f t="shared" si="4"/>
        <v>74.14</v>
      </c>
      <c r="AB6" s="35">
        <f t="shared" si="4"/>
        <v>77.430000000000007</v>
      </c>
      <c r="AC6" s="35">
        <f t="shared" si="4"/>
        <v>81.16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6910.78</v>
      </c>
      <c r="BG6" s="35">
        <f t="shared" ref="BG6:BO6" si="7">IF(BG7="",NA(),BG7)</f>
        <v>5500.37</v>
      </c>
      <c r="BH6" s="35">
        <f t="shared" si="7"/>
        <v>4626.3900000000003</v>
      </c>
      <c r="BI6" s="35">
        <f t="shared" si="7"/>
        <v>7558.58</v>
      </c>
      <c r="BJ6" s="35">
        <f t="shared" si="7"/>
        <v>7412.46</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14.4</v>
      </c>
      <c r="BR6" s="35">
        <f t="shared" ref="BR6:BZ6" si="8">IF(BR7="",NA(),BR7)</f>
        <v>14.77</v>
      </c>
      <c r="BS6" s="35">
        <f t="shared" si="8"/>
        <v>12.23</v>
      </c>
      <c r="BT6" s="35">
        <f t="shared" si="8"/>
        <v>13.36</v>
      </c>
      <c r="BU6" s="35">
        <f t="shared" si="8"/>
        <v>12.95</v>
      </c>
      <c r="BV6" s="35">
        <f t="shared" si="8"/>
        <v>42.48</v>
      </c>
      <c r="BW6" s="35">
        <f t="shared" si="8"/>
        <v>41.04</v>
      </c>
      <c r="BX6" s="35">
        <f t="shared" si="8"/>
        <v>50.82</v>
      </c>
      <c r="BY6" s="35">
        <f t="shared" si="8"/>
        <v>52.19</v>
      </c>
      <c r="BZ6" s="35">
        <f t="shared" si="8"/>
        <v>55.32</v>
      </c>
      <c r="CA6" s="34" t="str">
        <f>IF(CA7="","",IF(CA7="-","【-】","【"&amp;SUBSTITUTE(TEXT(CA7,"#,##0.00"),"-","△")&amp;"】"))</f>
        <v>【55.73】</v>
      </c>
      <c r="CB6" s="35">
        <f>IF(CB7="",NA(),CB7)</f>
        <v>529.92999999999995</v>
      </c>
      <c r="CC6" s="35">
        <f t="shared" ref="CC6:CK6" si="9">IF(CC7="",NA(),CC7)</f>
        <v>546.03</v>
      </c>
      <c r="CD6" s="35">
        <f t="shared" si="9"/>
        <v>698.9</v>
      </c>
      <c r="CE6" s="35">
        <f t="shared" si="9"/>
        <v>692.14</v>
      </c>
      <c r="CF6" s="35">
        <f t="shared" si="9"/>
        <v>699.83</v>
      </c>
      <c r="CG6" s="35">
        <f t="shared" si="9"/>
        <v>343.8</v>
      </c>
      <c r="CH6" s="35">
        <f t="shared" si="9"/>
        <v>357.08</v>
      </c>
      <c r="CI6" s="35">
        <f t="shared" si="9"/>
        <v>300.52</v>
      </c>
      <c r="CJ6" s="35">
        <f t="shared" si="9"/>
        <v>296.14</v>
      </c>
      <c r="CK6" s="35">
        <f t="shared" si="9"/>
        <v>283.17</v>
      </c>
      <c r="CL6" s="34" t="str">
        <f>IF(CL7="","",IF(CL7="-","【-】","【"&amp;SUBSTITUTE(TEXT(CL7,"#,##0.00"),"-","△")&amp;"】"))</f>
        <v>【276.78】</v>
      </c>
      <c r="CM6" s="35">
        <f>IF(CM7="",NA(),CM7)</f>
        <v>42.61</v>
      </c>
      <c r="CN6" s="35">
        <f t="shared" ref="CN6:CV6" si="10">IF(CN7="",NA(),CN7)</f>
        <v>40</v>
      </c>
      <c r="CO6" s="35">
        <f t="shared" si="10"/>
        <v>37.39</v>
      </c>
      <c r="CP6" s="35">
        <f t="shared" si="10"/>
        <v>35.65</v>
      </c>
      <c r="CQ6" s="35">
        <f t="shared" si="10"/>
        <v>36.520000000000003</v>
      </c>
      <c r="CR6" s="35">
        <f t="shared" si="10"/>
        <v>46.06</v>
      </c>
      <c r="CS6" s="35">
        <f t="shared" si="10"/>
        <v>45.95</v>
      </c>
      <c r="CT6" s="35">
        <f t="shared" si="10"/>
        <v>53.24</v>
      </c>
      <c r="CU6" s="35">
        <f t="shared" si="10"/>
        <v>52.31</v>
      </c>
      <c r="CV6" s="35">
        <f t="shared" si="10"/>
        <v>60.65</v>
      </c>
      <c r="CW6" s="34" t="str">
        <f>IF(CW7="","",IF(CW7="-","【-】","【"&amp;SUBSTITUTE(TEXT(CW7,"#,##0.00"),"-","△")&amp;"】"))</f>
        <v>【59.15】</v>
      </c>
      <c r="CX6" s="35">
        <f>IF(CX7="",NA(),CX7)</f>
        <v>53.13</v>
      </c>
      <c r="CY6" s="35">
        <f t="shared" ref="CY6:DG6" si="11">IF(CY7="",NA(),CY7)</f>
        <v>58.16</v>
      </c>
      <c r="CZ6" s="35">
        <f t="shared" si="11"/>
        <v>55.81</v>
      </c>
      <c r="DA6" s="35">
        <f t="shared" si="11"/>
        <v>54.14</v>
      </c>
      <c r="DB6" s="35">
        <f t="shared" si="11"/>
        <v>56.25</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193461</v>
      </c>
      <c r="D7" s="37">
        <v>47</v>
      </c>
      <c r="E7" s="37">
        <v>17</v>
      </c>
      <c r="F7" s="37">
        <v>5</v>
      </c>
      <c r="G7" s="37">
        <v>0</v>
      </c>
      <c r="H7" s="37" t="s">
        <v>110</v>
      </c>
      <c r="I7" s="37" t="s">
        <v>111</v>
      </c>
      <c r="J7" s="37" t="s">
        <v>112</v>
      </c>
      <c r="K7" s="37" t="s">
        <v>113</v>
      </c>
      <c r="L7" s="37" t="s">
        <v>114</v>
      </c>
      <c r="M7" s="37"/>
      <c r="N7" s="38" t="s">
        <v>115</v>
      </c>
      <c r="O7" s="38" t="s">
        <v>116</v>
      </c>
      <c r="P7" s="38">
        <v>0.79</v>
      </c>
      <c r="Q7" s="38">
        <v>100</v>
      </c>
      <c r="R7" s="38">
        <v>2540</v>
      </c>
      <c r="S7" s="38">
        <v>16366</v>
      </c>
      <c r="T7" s="38">
        <v>75.180000000000007</v>
      </c>
      <c r="U7" s="38">
        <v>217.69</v>
      </c>
      <c r="V7" s="38">
        <v>128</v>
      </c>
      <c r="W7" s="38">
        <v>0.34</v>
      </c>
      <c r="X7" s="38">
        <v>376.47</v>
      </c>
      <c r="Y7" s="38">
        <v>58.61</v>
      </c>
      <c r="Z7" s="38">
        <v>62.31</v>
      </c>
      <c r="AA7" s="38">
        <v>74.14</v>
      </c>
      <c r="AB7" s="38">
        <v>77.430000000000007</v>
      </c>
      <c r="AC7" s="38">
        <v>81.16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6910.78</v>
      </c>
      <c r="BG7" s="38">
        <v>5500.37</v>
      </c>
      <c r="BH7" s="38">
        <v>4626.3900000000003</v>
      </c>
      <c r="BI7" s="38">
        <v>7558.58</v>
      </c>
      <c r="BJ7" s="38">
        <v>7412.46</v>
      </c>
      <c r="BK7" s="38">
        <v>1144.05</v>
      </c>
      <c r="BL7" s="38">
        <v>1117.1099999999999</v>
      </c>
      <c r="BM7" s="38">
        <v>1044.8</v>
      </c>
      <c r="BN7" s="38">
        <v>1081.8</v>
      </c>
      <c r="BO7" s="38">
        <v>974.93</v>
      </c>
      <c r="BP7" s="38">
        <v>914.53</v>
      </c>
      <c r="BQ7" s="38">
        <v>14.4</v>
      </c>
      <c r="BR7" s="38">
        <v>14.77</v>
      </c>
      <c r="BS7" s="38">
        <v>12.23</v>
      </c>
      <c r="BT7" s="38">
        <v>13.36</v>
      </c>
      <c r="BU7" s="38">
        <v>12.95</v>
      </c>
      <c r="BV7" s="38">
        <v>42.48</v>
      </c>
      <c r="BW7" s="38">
        <v>41.04</v>
      </c>
      <c r="BX7" s="38">
        <v>50.82</v>
      </c>
      <c r="BY7" s="38">
        <v>52.19</v>
      </c>
      <c r="BZ7" s="38">
        <v>55.32</v>
      </c>
      <c r="CA7" s="38">
        <v>55.73</v>
      </c>
      <c r="CB7" s="38">
        <v>529.92999999999995</v>
      </c>
      <c r="CC7" s="38">
        <v>546.03</v>
      </c>
      <c r="CD7" s="38">
        <v>698.9</v>
      </c>
      <c r="CE7" s="38">
        <v>692.14</v>
      </c>
      <c r="CF7" s="38">
        <v>699.83</v>
      </c>
      <c r="CG7" s="38">
        <v>343.8</v>
      </c>
      <c r="CH7" s="38">
        <v>357.08</v>
      </c>
      <c r="CI7" s="38">
        <v>300.52</v>
      </c>
      <c r="CJ7" s="38">
        <v>296.14</v>
      </c>
      <c r="CK7" s="38">
        <v>283.17</v>
      </c>
      <c r="CL7" s="38">
        <v>276.77999999999997</v>
      </c>
      <c r="CM7" s="38">
        <v>42.61</v>
      </c>
      <c r="CN7" s="38">
        <v>40</v>
      </c>
      <c r="CO7" s="38">
        <v>37.39</v>
      </c>
      <c r="CP7" s="38">
        <v>35.65</v>
      </c>
      <c r="CQ7" s="38">
        <v>36.520000000000003</v>
      </c>
      <c r="CR7" s="38">
        <v>46.06</v>
      </c>
      <c r="CS7" s="38">
        <v>45.95</v>
      </c>
      <c r="CT7" s="38">
        <v>53.24</v>
      </c>
      <c r="CU7" s="38">
        <v>52.31</v>
      </c>
      <c r="CV7" s="38">
        <v>60.65</v>
      </c>
      <c r="CW7" s="38">
        <v>59.15</v>
      </c>
      <c r="CX7" s="38">
        <v>53.13</v>
      </c>
      <c r="CY7" s="38">
        <v>58.16</v>
      </c>
      <c r="CZ7" s="38">
        <v>55.81</v>
      </c>
      <c r="DA7" s="38">
        <v>54.14</v>
      </c>
      <c r="DB7" s="38">
        <v>56.25</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2018-02-13T01:24:39Z</cp:lastPrinted>
  <dcterms:created xsi:type="dcterms:W3CDTF">2017-12-25T02:28:39Z</dcterms:created>
  <dcterms:modified xsi:type="dcterms:W3CDTF">2018-02-13T01:24:42Z</dcterms:modified>
  <cp:category/>
</cp:coreProperties>
</file>