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46a001\共有データ\03財政課\財政係\【起債担当】\令和4年度\18_その他庶務（調査・資料作成等）\20230111_公営企業に係わる経営比較分析表（令和３年度）の分析\06_HP依頼\"/>
    </mc:Choice>
  </mc:AlternateContent>
  <workbookProtection workbookAlgorithmName="SHA-512" workbookHashValue="1BbnyLdakKjfsJ8N1K1C4ynhPkhW3ZizQZWbQAOMsAkjb0qmVg5LCGXreRW9f7TgXP4FQite5ZbDYi03zbOnaw==" workbookSaltValue="WrtNceM6EWLlKjMWAKHOhQ==" workbookSpinCount="100000" lockStructure="1"/>
  <bookViews>
    <workbookView xWindow="0" yWindow="0" windowWidth="30720" windowHeight="126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AL10" i="4"/>
  <c r="I10" i="4"/>
  <c r="B10" i="4"/>
  <c r="AD8" i="4"/>
  <c r="W8"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<sst xmlns="http://schemas.openxmlformats.org/spreadsheetml/2006/main" count="233" uniqueCount="117">
  <si>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</si>
  <si>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</si>
  <si>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</si>
  <si>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</si>
  <si>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</si>
  <si>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</si>
  <si>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</si>
  <si>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</si>
  <si>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</si>
  <si>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</si>
  <si>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</si>
  <si>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</si>
  <si>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</si>
  <si>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</si>
  <si>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</si>
  <si>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</si>
  <si>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</si>
  <si>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</si>
  <si>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</si>
  <si>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</si>
  <si>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</si>
  <si>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</si>
  <si>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</si>
  <si>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</si>
  <si>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</si>
  <si>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</si>
  <si>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</si>
  <si>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</si>
  <si>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</si>
  <si>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</si>
  <si>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</si>
  <si>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</si>
  <si>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</si>
  <si>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</si>
  <si>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</si>
  <si>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</si>
  <si>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</si>
  <si>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</si>
  <si>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</si>
  <si>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</si>
  <si>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</si>
  <si>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</si>
  <si>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</si>
  <si>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</si>
  <si>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</si>
  <si>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</si>
  <si>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</si>
  <si>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</si>
  <si>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</si>
  <si>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</si>
  <si>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</si>
  <si>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</si>
  <si>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</si>
  <si>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</si>
  <si>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</si>
  <si>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</si>
  <si>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</si>
  <si>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</si>
  <si>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</si>
  <si>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</si>
  <si>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</si>
  <si>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</si>
  <si>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</si>
  <si>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</si>
  <si>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</si>
  <si>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</si>
  <si>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</si>
  <si>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</si>
  <si>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</si>
  <si>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</si>
  <si>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</si>
  <si>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</si>
  <si>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</si>
  <si>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</si>
  <si>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</si>
  <si>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</si>
  <si>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</si>
  <si>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</si>
  <si>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</si>
  <si>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</si>
  <si>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</si>
  <si>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</si>
  <si>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</si>
  <si>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</si>
  <si>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</si>
  <si>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</si>
  <si>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</si>
  <si>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</si>
  <si>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</si>
  <si>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</si>
  <si>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</si>
  <si>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</si>
  <si>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</si>
  <si>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</si>
  <si>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</si>
  <si>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</si>
  <si>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</si>
  <si>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</si>
  <si>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</si>
  <si>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</si>
  <si>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</si>
  <si>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</si>
  <si>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</si>
  <si>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</si>
  <si>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</si>
  <si>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</si>
  <si>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</si>
  <si>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</si>
  <si>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</si>
  <si>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</si>
  <si>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</si>
  <si>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</si>
  <si>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</si>
  <si>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</si>
  <si>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取水施設、浄水施設、配水管、送水管いずれも老朽化が進んでいる施設が多い現状である。しかしながら、人口減少により料金収入も減少傾向であり、施設の機能診断等を実施し更新計画を作成することにより効率性の良い計画的な更新を進めていく必要がある。
　また、更新計画と合わせ計画的に料金改定も必要であると考える。</t>
    <rPh sb="99" eb="100">
      <t>ヨ</t>
    </rPh>
    <phoneticPr fontId="4"/>
  </si>
  <si>
    <t>　本町の簡易水道施設は、建設から40年以上が経過しており、施設・管路共に老朽化が進行している上、水道事業債残高は類似団体に比べ依然高い水準で料金収入も少ないため、更新工事が困難な状況となっている。
　③管路更新率は、平成28年度～平成30年度において更新工事が未実施で、令和元年度からは実施しているが全国平均を下回り依然低い更新率である。</t>
    <rPh sb="101" eb="106">
      <t>カンロコウシンリツ</t>
    </rPh>
    <rPh sb="150" eb="152">
      <t>ゼンコク</t>
    </rPh>
    <rPh sb="152" eb="154">
      <t>ヘイキン</t>
    </rPh>
    <rPh sb="155" eb="157">
      <t>シタマワ</t>
    </rPh>
    <phoneticPr fontId="4"/>
  </si>
  <si>
    <r>
      <t>　本町の簡易水道事業としては、他の類似団体同様に給水人口が少なく点在する給水区域を長い管路で結ぶ不効率な施設となっている。
　①収益的収支比率は、令和2年度に若干増加したものの令和3年度に再び減少し平均値よりも低く、減少傾向にあるため、経営改善に向けた取組が必要であると考える。
　⑤料金回収率は、ほぼ横ばい状態で類似団体に比べて低く、依然として給水原価と供給単価の乖離が大きく厳しい財政状況となっているため、計画的な料金改定が必要であると考える。
　⑥給水原価は、有収水量の減少により増加した。
　⑦施設利用率は、年末や夏季の水需要が増える期間とそれ以外の期間で一日の最大給水量に大きな差があるため、全国平均を下回っている状況である。
　</t>
    </r>
    <r>
      <rPr>
        <sz val="11"/>
        <color rgb="FFFF0000"/>
        <rFont val="ＭＳ ゴシック"/>
        <family val="3"/>
        <charset val="128"/>
      </rPr>
      <t>⑧有収率は、漏水修理等により、配水量の割合が有収水量に比べ増加したため、若干改善した。</t>
    </r>
    <rPh sb="73" eb="75">
      <t>レイワ</t>
    </rPh>
    <rPh sb="76" eb="78">
      <t>ネンド</t>
    </rPh>
    <rPh sb="79" eb="81">
      <t>ジャッカン</t>
    </rPh>
    <rPh sb="81" eb="83">
      <t>ゾウカ</t>
    </rPh>
    <rPh sb="88" eb="90">
      <t>レイワ</t>
    </rPh>
    <rPh sb="91" eb="93">
      <t>ネンド</t>
    </rPh>
    <rPh sb="94" eb="95">
      <t>フタタ</t>
    </rPh>
    <rPh sb="96" eb="98">
      <t>ゲンショウ</t>
    </rPh>
    <rPh sb="99" eb="102">
      <t>ヘイキンチ</t>
    </rPh>
    <rPh sb="105" eb="106">
      <t>ヒク</t>
    </rPh>
    <rPh sb="108" eb="110">
      <t>ゲンショウ</t>
    </rPh>
    <rPh sb="110" eb="112">
      <t>ケイコウ</t>
    </rPh>
    <rPh sb="118" eb="122">
      <t>ケイエイカイゼン</t>
    </rPh>
    <rPh sb="123" eb="124">
      <t>ム</t>
    </rPh>
    <rPh sb="126" eb="127">
      <t>ト</t>
    </rPh>
    <rPh sb="127" eb="128">
      <t>ク</t>
    </rPh>
    <rPh sb="129" eb="131">
      <t>ヒツヨウ</t>
    </rPh>
    <rPh sb="135" eb="136">
      <t>カンガ</t>
    </rPh>
    <rPh sb="238" eb="240">
      <t>ゲンショウ</t>
    </rPh>
    <rPh sb="243" eb="245">
      <t>ゾウカ</t>
    </rPh>
    <rPh sb="251" eb="256">
      <t>シセツリヨウリツ</t>
    </rPh>
    <rPh sb="312" eb="314">
      <t>ジョウキョウ</t>
    </rPh>
    <rPh sb="326" eb="331">
      <t>ロウスイシュウリトウ</t>
    </rPh>
    <rPh sb="335" eb="338">
      <t>ハイスイリョウ</t>
    </rPh>
    <rPh sb="339" eb="341">
      <t>ワリアイ</t>
    </rPh>
    <rPh sb="347" eb="348">
      <t>クラ</t>
    </rPh>
    <rPh sb="349" eb="35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</si>
</sst>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formatCode="#,##0.00;&quot;△&quot;#,##0.00;&quot;-&quot;">
                  <c:v>0.25</c:v>
                </c:pt>
                <c:pt idx="3" formatCode="#,##0.00;&quot;△&quot;#,##0.00;&quot;-&quot;">
                  <c:v>0.12</c:v>
                </c:pt>
                <c:pt idx="4" formatCode="#,##0.00;&quot;△&quot;#,##0.00;&quot;-&quot;">
                  <c:v>0.45</c:v>
                </c:pt>
              </c:numCache>
            </c:numRef>
          </c:val>
          <c:extLst>
            <c:ext xmlns:c16="http://schemas.microsoft.com/office/drawing/2014/chart" uri="{C3380CC4-5D6E-409C-BE32-E72D297353CC}">
              <c16:uniqueId val="{00000000-42C8-455A-B63B-4CCECC96D5CE}"/>
            </c:ext>
          </c:extLst>
        </c:ser>
        <c:dLbls>
          <c:showLegendKey val="0"/>
          <c:showVal val="0"/>
          <c:showCatName val="0"/>
          <c:showSerName val="0"/>
          <c:showPercent val="0"/>
          <c:showBubbleSize val="0"/>
        </c:dLbls>
        <c:gapWidth val="150"/>
        <c:axId val="162425752"/>
        <c:axId val="16242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0.45</c:v>
                </c:pt>
              </c:numCache>
            </c:numRef>
          </c:val>
          <c:smooth val="0"/>
          <c:extLst>
            <c:ext xmlns:c16="http://schemas.microsoft.com/office/drawing/2014/chart" uri="{C3380CC4-5D6E-409C-BE32-E72D297353CC}">
              <c16:uniqueId val="{00000001-42C8-455A-B63B-4CCECC96D5CE}"/>
            </c:ext>
          </c:extLst>
        </c:ser>
        <c:dLbls>
          <c:showLegendKey val="0"/>
          <c:showVal val="0"/>
          <c:showCatName val="0"/>
          <c:showSerName val="0"/>
          <c:showPercent val="0"/>
          <c:showBubbleSize val="0"/>
        </c:dLbls>
        <c:marker val="1"/>
        <c:smooth val="0"/>
        <c:axId val="162425752"/>
        <c:axId val="162422224"/>
      </c:lineChart>
      <c:dateAx>
        <c:axId val="162425752"/>
        <c:scaling>
          <c:orientation val="minMax"/>
        </c:scaling>
        <c:delete val="1"/>
        <c:axPos val="b"/>
        <c:numFmt formatCode="&quot;H&quot;yy" sourceLinked="1"/>
        <c:majorTickMark val="none"/>
        <c:minorTickMark val="none"/>
        <c:tickLblPos val="none"/>
        <c:crossAx val="162422224"/>
        <c:crosses val="autoZero"/>
        <c:auto val="1"/>
        <c:lblOffset val="100"/>
        <c:baseTimeUnit val="years"/>
      </c:dateAx>
      <c:valAx>
        <c:axId val="16242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46.27</c:v>
                </c:pt>
                <c:pt idx="1">
                  <c:v>44.16</c:v>
                </c:pt>
                <c:pt idx="2">
                  <c:v>44.28</c:v>
                </c:pt>
                <c:pt idx="3">
                  <c:v>43.26</c:v>
                </c:pt>
                <c:pt idx="4">
                  <c:v>41.63</c:v>
                </c:pt>
              </c:numCache>
            </c:numRef>
          </c:val>
          <c:extLst>
            <c:ext xmlns:c16="http://schemas.microsoft.com/office/drawing/2014/chart" uri="{C3380CC4-5D6E-409C-BE32-E72D297353CC}">
              <c16:uniqueId val="{00000000-80F3-4617-A553-5CD14370AEDD}"/>
            </c:ext>
          </c:extLst>
        </c:ser>
        <c:dLbls>
          <c:showLegendKey val="0"/>
          <c:showVal val="0"/>
          <c:showCatName val="0"/>
          <c:showSerName val="0"/>
          <c:showPercent val="0"/>
          <c:showBubbleSize val="0"/>
        </c:dLbls>
        <c:gapWidth val="150"/>
        <c:axId val="368655832"/>
        <c:axId val="36864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54.87</c:v>
                </c:pt>
              </c:numCache>
            </c:numRef>
          </c:val>
          <c:smooth val="0"/>
          <c:extLst>
            <c:ext xmlns:c16="http://schemas.microsoft.com/office/drawing/2014/chart" uri="{C3380CC4-5D6E-409C-BE32-E72D297353CC}">
              <c16:uniqueId val="{00000001-80F3-4617-A553-5CD14370AEDD}"/>
            </c:ext>
          </c:extLst>
        </c:ser>
        <c:dLbls>
          <c:showLegendKey val="0"/>
          <c:showVal val="0"/>
          <c:showCatName val="0"/>
          <c:showSerName val="0"/>
          <c:showPercent val="0"/>
          <c:showBubbleSize val="0"/>
        </c:dLbls>
        <c:marker val="1"/>
        <c:smooth val="0"/>
        <c:axId val="368655832"/>
        <c:axId val="368649560"/>
      </c:lineChart>
      <c:dateAx>
        <c:axId val="368655832"/>
        <c:scaling>
          <c:orientation val="minMax"/>
        </c:scaling>
        <c:delete val="1"/>
        <c:axPos val="b"/>
        <c:numFmt formatCode="&quot;H&quot;yy" sourceLinked="1"/>
        <c:majorTickMark val="none"/>
        <c:minorTickMark val="none"/>
        <c:tickLblPos val="none"/>
        <c:crossAx val="368649560"/>
        <c:crosses val="autoZero"/>
        <c:auto val="1"/>
        <c:lblOffset val="100"/>
        <c:baseTimeUnit val="years"/>
      </c:dateAx>
      <c:valAx>
        <c:axId val="3686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78.97</c:v>
                </c:pt>
                <c:pt idx="1">
                  <c:v>79.23</c:v>
                </c:pt>
                <c:pt idx="2">
                  <c:v>76.11</c:v>
                </c:pt>
                <c:pt idx="3">
                  <c:v>79.27</c:v>
                </c:pt>
                <c:pt idx="4">
                  <c:v>80.2</c:v>
                </c:pt>
              </c:numCache>
            </c:numRef>
          </c:val>
          <c:extLst>
            <c:ext xmlns:c16="http://schemas.microsoft.com/office/drawing/2014/chart" uri="{C3380CC4-5D6E-409C-BE32-E72D297353CC}">
              <c16:uniqueId val="{00000000-A130-4AA3-96CE-FFB77A0F7A38}"/>
            </c:ext>
          </c:extLst>
        </c:ser>
        <c:dLbls>
          <c:showLegendKey val="0"/>
          <c:showVal val="0"/>
          <c:showCatName val="0"/>
          <c:showSerName val="0"/>
          <c:showPercent val="0"/>
          <c:showBubbleSize val="0"/>
        </c:dLbls>
        <c:gapWidth val="150"/>
        <c:axId val="368650344"/>
        <c:axId val="36865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71.819999999999993</c:v>
                </c:pt>
              </c:numCache>
            </c:numRef>
          </c:val>
          <c:smooth val="0"/>
          <c:extLst>
            <c:ext xmlns:c16="http://schemas.microsoft.com/office/drawing/2014/chart" uri="{C3380CC4-5D6E-409C-BE32-E72D297353CC}">
              <c16:uniqueId val="{00000001-A130-4AA3-96CE-FFB77A0F7A38}"/>
            </c:ext>
          </c:extLst>
        </c:ser>
        <c:dLbls>
          <c:showLegendKey val="0"/>
          <c:showVal val="0"/>
          <c:showCatName val="0"/>
          <c:showSerName val="0"/>
          <c:showPercent val="0"/>
          <c:showBubbleSize val="0"/>
        </c:dLbls>
        <c:marker val="1"/>
        <c:smooth val="0"/>
        <c:axId val="368650344"/>
        <c:axId val="368653480"/>
      </c:lineChart>
      <c:dateAx>
        <c:axId val="368650344"/>
        <c:scaling>
          <c:orientation val="minMax"/>
        </c:scaling>
        <c:delete val="1"/>
        <c:axPos val="b"/>
        <c:numFmt formatCode="&quot;H&quot;yy" sourceLinked="1"/>
        <c:majorTickMark val="none"/>
        <c:minorTickMark val="none"/>
        <c:tickLblPos val="none"/>
        <c:crossAx val="368653480"/>
        <c:crosses val="autoZero"/>
        <c:auto val="1"/>
        <c:lblOffset val="100"/>
        <c:baseTimeUnit val="years"/>
      </c:dateAx>
      <c:valAx>
        <c:axId val="3686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0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54.55</c:v>
                </c:pt>
                <c:pt idx="1">
                  <c:v>52.41</c:v>
                </c:pt>
                <c:pt idx="2">
                  <c:v>50.88</c:v>
                </c:pt>
                <c:pt idx="3">
                  <c:v>52.31</c:v>
                </c:pt>
                <c:pt idx="4">
                  <c:v>49.8</c:v>
                </c:pt>
              </c:numCache>
            </c:numRef>
          </c:val>
          <c:extLst>
            <c:ext xmlns:c16="http://schemas.microsoft.com/office/drawing/2014/chart" uri="{C3380CC4-5D6E-409C-BE32-E72D297353CC}">
              <c16:uniqueId val="{00000000-D938-47BA-8A1F-3EFF4573B45F}"/>
            </c:ext>
          </c:extLst>
        </c:ser>
        <c:dLbls>
          <c:showLegendKey val="0"/>
          <c:showVal val="0"/>
          <c:showCatName val="0"/>
          <c:showSerName val="0"/>
          <c:showPercent val="0"/>
          <c:showBubbleSize val="0"/>
        </c:dLbls>
        <c:gapWidth val="150"/>
        <c:axId val="162423400"/>
        <c:axId val="16242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81.17</c:v>
                </c:pt>
              </c:numCache>
            </c:numRef>
          </c:val>
          <c:smooth val="0"/>
          <c:extLst>
            <c:ext xmlns:c16="http://schemas.microsoft.com/office/drawing/2014/chart" uri="{C3380CC4-5D6E-409C-BE32-E72D297353CC}">
              <c16:uniqueId val="{00000001-D938-47BA-8A1F-3EFF4573B45F}"/>
            </c:ext>
          </c:extLst>
        </c:ser>
        <c:dLbls>
          <c:showLegendKey val="0"/>
          <c:showVal val="0"/>
          <c:showCatName val="0"/>
          <c:showSerName val="0"/>
          <c:showPercent val="0"/>
          <c:showBubbleSize val="0"/>
        </c:dLbls>
        <c:marker val="1"/>
        <c:smooth val="0"/>
        <c:axId val="162423400"/>
        <c:axId val="162423792"/>
      </c:lineChart>
      <c:dateAx>
        <c:axId val="162423400"/>
        <c:scaling>
          <c:orientation val="minMax"/>
        </c:scaling>
        <c:delete val="1"/>
        <c:axPos val="b"/>
        <c:numFmt formatCode="&quot;H&quot;yy" sourceLinked="1"/>
        <c:majorTickMark val="none"/>
        <c:minorTickMark val="none"/>
        <c:tickLblPos val="none"/>
        <c:crossAx val="162423792"/>
        <c:crosses val="autoZero"/>
        <c:auto val="1"/>
        <c:lblOffset val="100"/>
        <c:baseTimeUnit val="years"/>
      </c:dateAx>
      <c:valAx>
        <c:axId val="16242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2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00-488B-9653-CF4317A436EB}"/>
            </c:ext>
          </c:extLst>
        </c:ser>
        <c:dLbls>
          <c:showLegendKey val="0"/>
          <c:showVal val="0"/>
          <c:showCatName val="0"/>
          <c:showSerName val="0"/>
          <c:showPercent val="0"/>
          <c:showBubbleSize val="0"/>
        </c:dLbls>
        <c:gapWidth val="150"/>
        <c:axId val="368133128"/>
        <c:axId val="36813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00-488B-9653-CF4317A436EB}"/>
            </c:ext>
          </c:extLst>
        </c:ser>
        <c:dLbls>
          <c:showLegendKey val="0"/>
          <c:showVal val="0"/>
          <c:showCatName val="0"/>
          <c:showSerName val="0"/>
          <c:showPercent val="0"/>
          <c:showBubbleSize val="0"/>
        </c:dLbls>
        <c:marker val="1"/>
        <c:smooth val="0"/>
        <c:axId val="368133128"/>
        <c:axId val="368137048"/>
      </c:lineChart>
      <c:dateAx>
        <c:axId val="368133128"/>
        <c:scaling>
          <c:orientation val="minMax"/>
        </c:scaling>
        <c:delete val="1"/>
        <c:axPos val="b"/>
        <c:numFmt formatCode="&quot;H&quot;yy" sourceLinked="1"/>
        <c:majorTickMark val="none"/>
        <c:minorTickMark val="none"/>
        <c:tickLblPos val="none"/>
        <c:crossAx val="368137048"/>
        <c:crosses val="autoZero"/>
        <c:auto val="1"/>
        <c:lblOffset val="100"/>
        <c:baseTimeUnit val="years"/>
      </c:dateAx>
      <c:valAx>
        <c:axId val="36813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69-4B7D-AEFA-2BD33F7EBBF1}"/>
            </c:ext>
          </c:extLst>
        </c:ser>
        <c:dLbls>
          <c:showLegendKey val="0"/>
          <c:showVal val="0"/>
          <c:showCatName val="0"/>
          <c:showSerName val="0"/>
          <c:showPercent val="0"/>
          <c:showBubbleSize val="0"/>
        </c:dLbls>
        <c:gapWidth val="150"/>
        <c:axId val="368134304"/>
        <c:axId val="36813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69-4B7D-AEFA-2BD33F7EBBF1}"/>
            </c:ext>
          </c:extLst>
        </c:ser>
        <c:dLbls>
          <c:showLegendKey val="0"/>
          <c:showVal val="0"/>
          <c:showCatName val="0"/>
          <c:showSerName val="0"/>
          <c:showPercent val="0"/>
          <c:showBubbleSize val="0"/>
        </c:dLbls>
        <c:marker val="1"/>
        <c:smooth val="0"/>
        <c:axId val="368134304"/>
        <c:axId val="368130776"/>
      </c:lineChart>
      <c:dateAx>
        <c:axId val="368134304"/>
        <c:scaling>
          <c:orientation val="minMax"/>
        </c:scaling>
        <c:delete val="1"/>
        <c:axPos val="b"/>
        <c:numFmt formatCode="&quot;H&quot;yy" sourceLinked="1"/>
        <c:majorTickMark val="none"/>
        <c:minorTickMark val="none"/>
        <c:tickLblPos val="none"/>
        <c:crossAx val="368130776"/>
        <c:crosses val="autoZero"/>
        <c:auto val="1"/>
        <c:lblOffset val="100"/>
        <c:baseTimeUnit val="years"/>
      </c:dateAx>
      <c:valAx>
        <c:axId val="3681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91-4342-AD99-E4F26823CD6D}"/>
            </c:ext>
          </c:extLst>
        </c:ser>
        <c:dLbls>
          <c:showLegendKey val="0"/>
          <c:showVal val="0"/>
          <c:showCatName val="0"/>
          <c:showSerName val="0"/>
          <c:showPercent val="0"/>
          <c:showBubbleSize val="0"/>
        </c:dLbls>
        <c:gapWidth val="150"/>
        <c:axId val="368137440"/>
        <c:axId val="36813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91-4342-AD99-E4F26823CD6D}"/>
            </c:ext>
          </c:extLst>
        </c:ser>
        <c:dLbls>
          <c:showLegendKey val="0"/>
          <c:showVal val="0"/>
          <c:showCatName val="0"/>
          <c:showSerName val="0"/>
          <c:showPercent val="0"/>
          <c:showBubbleSize val="0"/>
        </c:dLbls>
        <c:marker val="1"/>
        <c:smooth val="0"/>
        <c:axId val="368137440"/>
        <c:axId val="368134696"/>
      </c:lineChart>
      <c:dateAx>
        <c:axId val="368137440"/>
        <c:scaling>
          <c:orientation val="minMax"/>
        </c:scaling>
        <c:delete val="1"/>
        <c:axPos val="b"/>
        <c:numFmt formatCode="&quot;H&quot;yy" sourceLinked="1"/>
        <c:majorTickMark val="none"/>
        <c:minorTickMark val="none"/>
        <c:tickLblPos val="none"/>
        <c:crossAx val="368134696"/>
        <c:crosses val="autoZero"/>
        <c:auto val="1"/>
        <c:lblOffset val="100"/>
        <c:baseTimeUnit val="years"/>
      </c:dateAx>
      <c:valAx>
        <c:axId val="3681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B-4180-94E1-19D1EBC5CEBD}"/>
            </c:ext>
          </c:extLst>
        </c:ser>
        <c:dLbls>
          <c:showLegendKey val="0"/>
          <c:showVal val="0"/>
          <c:showCatName val="0"/>
          <c:showSerName val="0"/>
          <c:showPercent val="0"/>
          <c:showBubbleSize val="0"/>
        </c:dLbls>
        <c:gapWidth val="150"/>
        <c:axId val="368135480"/>
        <c:axId val="3681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B-4180-94E1-19D1EBC5CEBD}"/>
            </c:ext>
          </c:extLst>
        </c:ser>
        <c:dLbls>
          <c:showLegendKey val="0"/>
          <c:showVal val="0"/>
          <c:showCatName val="0"/>
          <c:showSerName val="0"/>
          <c:showPercent val="0"/>
          <c:showBubbleSize val="0"/>
        </c:dLbls>
        <c:marker val="1"/>
        <c:smooth val="0"/>
        <c:axId val="368135480"/>
        <c:axId val="368131168"/>
      </c:lineChart>
      <c:dateAx>
        <c:axId val="368135480"/>
        <c:scaling>
          <c:orientation val="minMax"/>
        </c:scaling>
        <c:delete val="1"/>
        <c:axPos val="b"/>
        <c:numFmt formatCode="&quot;H&quot;yy" sourceLinked="1"/>
        <c:majorTickMark val="none"/>
        <c:minorTickMark val="none"/>
        <c:tickLblPos val="none"/>
        <c:crossAx val="368131168"/>
        <c:crosses val="autoZero"/>
        <c:auto val="1"/>
        <c:lblOffset val="100"/>
        <c:baseTimeUnit val="years"/>
      </c:dateAx>
      <c:valAx>
        <c:axId val="3681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1739.07</c:v>
                </c:pt>
                <c:pt idx="1">
                  <c:v>1613.23</c:v>
                </c:pt>
                <c:pt idx="2">
                  <c:v>1556.1</c:v>
                </c:pt>
                <c:pt idx="3">
                  <c:v>1436.08</c:v>
                </c:pt>
                <c:pt idx="4">
                  <c:v>1367.43</c:v>
                </c:pt>
              </c:numCache>
            </c:numRef>
          </c:val>
          <c:extLst>
            <c:ext xmlns:c16="http://schemas.microsoft.com/office/drawing/2014/chart" uri="{C3380CC4-5D6E-409C-BE32-E72D297353CC}">
              <c16:uniqueId val="{00000000-5C5A-4EE9-92D0-6DA4FD2FCCFE}"/>
            </c:ext>
          </c:extLst>
        </c:ser>
        <c:dLbls>
          <c:showLegendKey val="0"/>
          <c:showVal val="0"/>
          <c:showCatName val="0"/>
          <c:showSerName val="0"/>
          <c:showPercent val="0"/>
          <c:showBubbleSize val="0"/>
        </c:dLbls>
        <c:gapWidth val="150"/>
        <c:axId val="368136656"/>
        <c:axId val="36813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853.42</c:v>
                </c:pt>
              </c:numCache>
            </c:numRef>
          </c:val>
          <c:smooth val="0"/>
          <c:extLst>
            <c:ext xmlns:c16="http://schemas.microsoft.com/office/drawing/2014/chart" uri="{C3380CC4-5D6E-409C-BE32-E72D297353CC}">
              <c16:uniqueId val="{00000001-5C5A-4EE9-92D0-6DA4FD2FCCFE}"/>
            </c:ext>
          </c:extLst>
        </c:ser>
        <c:dLbls>
          <c:showLegendKey val="0"/>
          <c:showVal val="0"/>
          <c:showCatName val="0"/>
          <c:showSerName val="0"/>
          <c:showPercent val="0"/>
          <c:showBubbleSize val="0"/>
        </c:dLbls>
        <c:marker val="1"/>
        <c:smooth val="0"/>
        <c:axId val="368136656"/>
        <c:axId val="368137832"/>
      </c:lineChart>
      <c:dateAx>
        <c:axId val="368136656"/>
        <c:scaling>
          <c:orientation val="minMax"/>
        </c:scaling>
        <c:delete val="1"/>
        <c:axPos val="b"/>
        <c:numFmt formatCode="&quot;H&quot;yy" sourceLinked="1"/>
        <c:majorTickMark val="none"/>
        <c:minorTickMark val="none"/>
        <c:tickLblPos val="none"/>
        <c:crossAx val="368137832"/>
        <c:crosses val="autoZero"/>
        <c:auto val="1"/>
        <c:lblOffset val="100"/>
        <c:baseTimeUnit val="years"/>
      </c:dateAx>
      <c:valAx>
        <c:axId val="36813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3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41.26</c:v>
                </c:pt>
                <c:pt idx="1">
                  <c:v>42.12</c:v>
                </c:pt>
                <c:pt idx="2">
                  <c:v>40.869999999999997</c:v>
                </c:pt>
                <c:pt idx="3">
                  <c:v>41.5</c:v>
                </c:pt>
                <c:pt idx="4">
                  <c:v>39.46</c:v>
                </c:pt>
              </c:numCache>
            </c:numRef>
          </c:val>
          <c:extLst>
            <c:ext xmlns:c16="http://schemas.microsoft.com/office/drawing/2014/chart" uri="{C3380CC4-5D6E-409C-BE32-E72D297353CC}">
              <c16:uniqueId val="{00000000-2223-406B-8C40-048B287BF496}"/>
            </c:ext>
          </c:extLst>
        </c:ser>
        <c:dLbls>
          <c:showLegendKey val="0"/>
          <c:showVal val="0"/>
          <c:showCatName val="0"/>
          <c:showSerName val="0"/>
          <c:showPercent val="0"/>
          <c:showBubbleSize val="0"/>
        </c:dLbls>
        <c:gapWidth val="150"/>
        <c:axId val="368656224"/>
        <c:axId val="36865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60.53</c:v>
                </c:pt>
              </c:numCache>
            </c:numRef>
          </c:val>
          <c:smooth val="0"/>
          <c:extLst>
            <c:ext xmlns:c16="http://schemas.microsoft.com/office/drawing/2014/chart" uri="{C3380CC4-5D6E-409C-BE32-E72D297353CC}">
              <c16:uniqueId val="{00000001-2223-406B-8C40-048B287BF496}"/>
            </c:ext>
          </c:extLst>
        </c:ser>
        <c:dLbls>
          <c:showLegendKey val="0"/>
          <c:showVal val="0"/>
          <c:showCatName val="0"/>
          <c:showSerName val="0"/>
          <c:showPercent val="0"/>
          <c:showBubbleSize val="0"/>
        </c:dLbls>
        <c:marker val="1"/>
        <c:smooth val="0"/>
        <c:axId val="368656224"/>
        <c:axId val="368651128"/>
      </c:lineChart>
      <c:dateAx>
        <c:axId val="368656224"/>
        <c:scaling>
          <c:orientation val="minMax"/>
        </c:scaling>
        <c:delete val="1"/>
        <c:axPos val="b"/>
        <c:numFmt formatCode="&quot;H&quot;yy" sourceLinked="1"/>
        <c:majorTickMark val="none"/>
        <c:minorTickMark val="none"/>
        <c:tickLblPos val="none"/>
        <c:crossAx val="368651128"/>
        <c:crosses val="autoZero"/>
        <c:auto val="1"/>
        <c:lblOffset val="100"/>
        <c:baseTimeUnit val="years"/>
      </c:dateAx>
      <c:valAx>
        <c:axId val="36865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228.84</c:v>
                </c:pt>
                <c:pt idx="1">
                  <c:v>239.56</c:v>
                </c:pt>
                <c:pt idx="2">
                  <c:v>249.63</c:v>
                </c:pt>
                <c:pt idx="3">
                  <c:v>248.52</c:v>
                </c:pt>
                <c:pt idx="4">
                  <c:v>263.2</c:v>
                </c:pt>
              </c:numCache>
            </c:numRef>
          </c:val>
          <c:extLst>
            <c:ext xmlns:c16="http://schemas.microsoft.com/office/drawing/2014/chart" uri="{C3380CC4-5D6E-409C-BE32-E72D297353CC}">
              <c16:uniqueId val="{00000000-9D2A-47E6-B3A0-0D3455D55C75}"/>
            </c:ext>
          </c:extLst>
        </c:ser>
        <c:dLbls>
          <c:showLegendKey val="0"/>
          <c:showVal val="0"/>
          <c:showCatName val="0"/>
          <c:showSerName val="0"/>
          <c:showPercent val="0"/>
          <c:showBubbleSize val="0"/>
        </c:dLbls>
        <c:gapWidth val="150"/>
        <c:axId val="368654264"/>
        <c:axId val="36864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210.72</c:v>
                </c:pt>
              </c:numCache>
            </c:numRef>
          </c:val>
          <c:smooth val="0"/>
          <c:extLst>
            <c:ext xmlns:c16="http://schemas.microsoft.com/office/drawing/2014/chart" uri="{C3380CC4-5D6E-409C-BE32-E72D297353CC}">
              <c16:uniqueId val="{00000001-9D2A-47E6-B3A0-0D3455D55C75}"/>
            </c:ext>
          </c:extLst>
        </c:ser>
        <c:dLbls>
          <c:showLegendKey val="0"/>
          <c:showVal val="0"/>
          <c:showCatName val="0"/>
          <c:showSerName val="0"/>
          <c:showPercent val="0"/>
          <c:showBubbleSize val="0"/>
        </c:dLbls>
        <c:marker val="1"/>
        <c:smooth val="0"/>
        <c:axId val="368654264"/>
        <c:axId val="368649952"/>
      </c:lineChart>
      <c:dateAx>
        <c:axId val="368654264"/>
        <c:scaling>
          <c:orientation val="minMax"/>
        </c:scaling>
        <c:delete val="1"/>
        <c:axPos val="b"/>
        <c:numFmt formatCode="&quot;H&quot;yy" sourceLinked="1"/>
        <c:majorTickMark val="none"/>
        <c:minorTickMark val="none"/>
        <c:tickLblPos val="none"/>
        <c:crossAx val="368649952"/>
        <c:crosses val="autoZero"/>
        <c:auto val="1"/>
        <c:lblOffset val="100"/>
        <c:baseTimeUnit val="years"/>
      </c:dateAx>
      <c:valAx>
        <c:axId val="3686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65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山梨県　市川三郷町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15196</v>
      </c>
      <c r="AM8" s="60"/>
      <c r="AN8" s="60"/>
      <c r="AO8" s="60"/>
      <c r="AP8" s="60"/>
      <c r="AQ8" s="60"/>
      <c r="AR8" s="60"/>
      <c r="AS8" s="60"/>
      <c r="AT8" s="36">
        <f>データ!$S$6</f>
        <v>75.180000000000007</v>
      </c>
      <c r="AU8" s="36"/>
      <c r="AV8" s="36"/>
      <c r="AW8" s="36"/>
      <c r="AX8" s="36"/>
      <c r="AY8" s="36"/>
      <c r="AZ8" s="36"/>
      <c r="BA8" s="36"/>
      <c r="BB8" s="36">
        <f>データ!$T$6</f>
        <v>202.13</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44.04</v>
      </c>
      <c r="Q10" s="36"/>
      <c r="R10" s="36"/>
      <c r="S10" s="36"/>
      <c r="T10" s="36"/>
      <c r="U10" s="36"/>
      <c r="V10" s="36"/>
      <c r="W10" s="60">
        <f>データ!$Q$6</f>
        <v>1760</v>
      </c>
      <c r="X10" s="60"/>
      <c r="Y10" s="60"/>
      <c r="Z10" s="60"/>
      <c r="AA10" s="60"/>
      <c r="AB10" s="60"/>
      <c r="AC10" s="60"/>
      <c r="AD10" s="2"/>
      <c r="AE10" s="2"/>
      <c r="AF10" s="2"/>
      <c r="AG10" s="2"/>
      <c r="AH10" s="2"/>
      <c r="AI10" s="2"/>
      <c r="AJ10" s="2"/>
      <c r="AK10" s="2"/>
      <c r="AL10" s="60">
        <f>データ!$U$6</f>
        <v>6648</v>
      </c>
      <c r="AM10" s="60"/>
      <c r="AN10" s="60"/>
      <c r="AO10" s="60"/>
      <c r="AP10" s="60"/>
      <c r="AQ10" s="60"/>
      <c r="AR10" s="60"/>
      <c r="AS10" s="60"/>
      <c r="AT10" s="36">
        <f>データ!$V$6</f>
        <v>5.01</v>
      </c>
      <c r="AU10" s="36"/>
      <c r="AV10" s="36"/>
      <c r="AW10" s="36"/>
      <c r="AX10" s="36"/>
      <c r="AY10" s="36"/>
      <c r="AZ10" s="36"/>
      <c r="BA10" s="36"/>
      <c r="BB10" s="36">
        <f>データ!$W$6</f>
        <v>1326.95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114</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0wuYOs4mEur1wb4he/1o9WY0tIzpYnuUodokbJvkZdxrUY8vJoyOMpNuE0ZwVUUWXIk02R4/CZEUV9hlGO4/QA==" saltValue="KNt3Bp1wLMdjVlRGuY0Ub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2021</v>
      </c>
      <c r="C6" s="20">
        <f t="shared" ref="C6:W6" si="3">C7</f>
        <v>193461</v>
      </c>
      <c r="D6" s="20">
        <f t="shared" si="3"/>
        <v>47</v>
      </c>
      <c r="E6" s="20">
        <f t="shared" si="3"/>
        <v>1</v>
      </c>
      <c r="F6" s="20">
        <f t="shared" si="3"/>
        <v>0</v>
      </c>
      <c r="G6" s="20">
        <f t="shared" si="3"/>
        <v>0</v>
      </c>
      <c r="H6" s="20" t="str">
        <f t="shared" si="3"/>
        <v>山梨県　市川三郷町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44.04</v>
      </c>
      <c r="Q6" s="21">
        <f t="shared" si="3"/>
        <v>1760</v>
      </c>
      <c r="R6" s="21">
        <f t="shared" si="3"/>
        <v>15196</v>
      </c>
      <c r="S6" s="21">
        <f t="shared" si="3"/>
        <v>75.180000000000007</v>
      </c>
      <c r="T6" s="21">
        <f t="shared" si="3"/>
        <v>202.13</v>
      </c>
      <c r="U6" s="21">
        <f t="shared" si="3"/>
        <v>6648</v>
      </c>
      <c r="V6" s="21">
        <f t="shared" si="3"/>
        <v>5.01</v>
      </c>
      <c r="W6" s="21">
        <f t="shared" si="3"/>
        <v>1326.95</v>
      </c>
      <c r="X6" s="22">
        <f>IF(X7="",NA(),X7)</f>
        <v>54.55</v>
      </c>
      <c r="Y6" s="22">
        <f t="shared" ref="Y6:AG6" si="4">IF(Y7="",NA(),Y7)</f>
        <v>52.41</v>
      </c>
      <c r="Z6" s="22">
        <f t="shared" si="4"/>
        <v>50.88</v>
      </c>
      <c r="AA6" s="22">
        <f t="shared" si="4"/>
        <v>52.31</v>
      </c>
      <c r="AB6" s="22">
        <f t="shared" si="4"/>
        <v>49.8</v>
      </c>
      <c r="AC6" s="22">
        <f t="shared" si="4"/>
        <v>73.959999999999994</v>
      </c>
      <c r="AD6" s="22">
        <f t="shared" si="4"/>
        <v>75.010000000000005</v>
      </c>
      <c r="AE6" s="22">
        <f t="shared" si="4"/>
        <v>72.760000000000005</v>
      </c>
      <c r="AF6" s="22">
        <f t="shared" si="4"/>
        <v>82.57</v>
      </c>
      <c r="AG6" s="22">
        <f t="shared" si="4"/>
        <v>81.17</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1739.07</v>
      </c>
      <c r="BF6" s="22">
        <f t="shared" ref="BF6:BN6" si="7">IF(BF7="",NA(),BF7)</f>
        <v>1613.23</v>
      </c>
      <c r="BG6" s="22">
        <f t="shared" si="7"/>
        <v>1556.1</v>
      </c>
      <c r="BH6" s="22">
        <f t="shared" si="7"/>
        <v>1436.08</v>
      </c>
      <c r="BI6" s="22">
        <f t="shared" si="7"/>
        <v>1367.43</v>
      </c>
      <c r="BJ6" s="22">
        <f t="shared" si="7"/>
        <v>1295.06</v>
      </c>
      <c r="BK6" s="22">
        <f t="shared" si="7"/>
        <v>1168.7</v>
      </c>
      <c r="BL6" s="22">
        <f t="shared" si="7"/>
        <v>1245.46</v>
      </c>
      <c r="BM6" s="22">
        <f t="shared" si="7"/>
        <v>834.1</v>
      </c>
      <c r="BN6" s="22">
        <f t="shared" si="7"/>
        <v>853.42</v>
      </c>
      <c r="BO6" s="21" t="str">
        <f>IF(BO7="","",IF(BO7="-","【-】","【"&amp;SUBSTITUTE(TEXT(BO7,"#,##0.00"),"-","△")&amp;"】"))</f>
        <v>【940.88】</v>
      </c>
      <c r="BP6" s="22">
        <f>IF(BP7="",NA(),BP7)</f>
        <v>41.26</v>
      </c>
      <c r="BQ6" s="22">
        <f t="shared" ref="BQ6:BY6" si="8">IF(BQ7="",NA(),BQ7)</f>
        <v>42.12</v>
      </c>
      <c r="BR6" s="22">
        <f t="shared" si="8"/>
        <v>40.869999999999997</v>
      </c>
      <c r="BS6" s="22">
        <f t="shared" si="8"/>
        <v>41.5</v>
      </c>
      <c r="BT6" s="22">
        <f t="shared" si="8"/>
        <v>39.46</v>
      </c>
      <c r="BU6" s="22">
        <f t="shared" si="8"/>
        <v>53.29</v>
      </c>
      <c r="BV6" s="22">
        <f t="shared" si="8"/>
        <v>53.59</v>
      </c>
      <c r="BW6" s="22">
        <f t="shared" si="8"/>
        <v>51.08</v>
      </c>
      <c r="BX6" s="22">
        <f t="shared" si="8"/>
        <v>64.44</v>
      </c>
      <c r="BY6" s="22">
        <f t="shared" si="8"/>
        <v>60.53</v>
      </c>
      <c r="BZ6" s="21" t="str">
        <f>IF(BZ7="","",IF(BZ7="-","【-】","【"&amp;SUBSTITUTE(TEXT(BZ7,"#,##0.00"),"-","△")&amp;"】"))</f>
        <v>【54.59】</v>
      </c>
      <c r="CA6" s="22">
        <f>IF(CA7="",NA(),CA7)</f>
        <v>228.84</v>
      </c>
      <c r="CB6" s="22">
        <f t="shared" ref="CB6:CJ6" si="9">IF(CB7="",NA(),CB7)</f>
        <v>239.56</v>
      </c>
      <c r="CC6" s="22">
        <f t="shared" si="9"/>
        <v>249.63</v>
      </c>
      <c r="CD6" s="22">
        <f t="shared" si="9"/>
        <v>248.52</v>
      </c>
      <c r="CE6" s="22">
        <f t="shared" si="9"/>
        <v>263.2</v>
      </c>
      <c r="CF6" s="22">
        <f t="shared" si="9"/>
        <v>259.02</v>
      </c>
      <c r="CG6" s="22">
        <f t="shared" si="9"/>
        <v>259.79000000000002</v>
      </c>
      <c r="CH6" s="22">
        <f t="shared" si="9"/>
        <v>262.13</v>
      </c>
      <c r="CI6" s="22">
        <f t="shared" si="9"/>
        <v>197.14</v>
      </c>
      <c r="CJ6" s="22">
        <f t="shared" si="9"/>
        <v>210.72</v>
      </c>
      <c r="CK6" s="21" t="str">
        <f>IF(CK7="","",IF(CK7="-","【-】","【"&amp;SUBSTITUTE(TEXT(CK7,"#,##0.00"),"-","△")&amp;"】"))</f>
        <v>【301.20】</v>
      </c>
      <c r="CL6" s="22">
        <f>IF(CL7="",NA(),CL7)</f>
        <v>46.27</v>
      </c>
      <c r="CM6" s="22">
        <f t="shared" ref="CM6:CU6" si="10">IF(CM7="",NA(),CM7)</f>
        <v>44.16</v>
      </c>
      <c r="CN6" s="22">
        <f t="shared" si="10"/>
        <v>44.28</v>
      </c>
      <c r="CO6" s="22">
        <f t="shared" si="10"/>
        <v>43.26</v>
      </c>
      <c r="CP6" s="22">
        <f t="shared" si="10"/>
        <v>41.63</v>
      </c>
      <c r="CQ6" s="22">
        <f t="shared" si="10"/>
        <v>56.65</v>
      </c>
      <c r="CR6" s="22">
        <f t="shared" si="10"/>
        <v>56.41</v>
      </c>
      <c r="CS6" s="22">
        <f t="shared" si="10"/>
        <v>54.9</v>
      </c>
      <c r="CT6" s="22">
        <f t="shared" si="10"/>
        <v>55.7</v>
      </c>
      <c r="CU6" s="22">
        <f t="shared" si="10"/>
        <v>54.87</v>
      </c>
      <c r="CV6" s="21" t="str">
        <f>IF(CV7="","",IF(CV7="-","【-】","【"&amp;SUBSTITUTE(TEXT(CV7,"#,##0.00"),"-","△")&amp;"】"))</f>
        <v>【56.42】</v>
      </c>
      <c r="CW6" s="22">
        <f>IF(CW7="",NA(),CW7)</f>
        <v>78.97</v>
      </c>
      <c r="CX6" s="22">
        <f t="shared" ref="CX6:DF6" si="11">IF(CX7="",NA(),CX7)</f>
        <v>79.23</v>
      </c>
      <c r="CY6" s="22">
        <f t="shared" si="11"/>
        <v>76.11</v>
      </c>
      <c r="CZ6" s="22">
        <f t="shared" si="11"/>
        <v>79.27</v>
      </c>
      <c r="DA6" s="22">
        <f t="shared" si="11"/>
        <v>80.2</v>
      </c>
      <c r="DB6" s="22">
        <f t="shared" si="11"/>
        <v>76.13</v>
      </c>
      <c r="DC6" s="22">
        <f t="shared" si="11"/>
        <v>75.12</v>
      </c>
      <c r="DD6" s="22">
        <f t="shared" si="11"/>
        <v>74.27</v>
      </c>
      <c r="DE6" s="22">
        <f t="shared" si="11"/>
        <v>71.81</v>
      </c>
      <c r="DF6" s="22">
        <f t="shared" si="11"/>
        <v>71.819999999999993</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2">
        <f t="shared" si="14"/>
        <v>0.25</v>
      </c>
      <c r="EG6" s="22">
        <f t="shared" si="14"/>
        <v>0.12</v>
      </c>
      <c r="EH6" s="22">
        <f t="shared" si="14"/>
        <v>0.45</v>
      </c>
      <c r="EI6" s="22">
        <f t="shared" si="14"/>
        <v>0.96</v>
      </c>
      <c r="EJ6" s="22">
        <f t="shared" si="14"/>
        <v>0.65</v>
      </c>
      <c r="EK6" s="22">
        <f t="shared" si="14"/>
        <v>0.52</v>
      </c>
      <c r="EL6" s="22">
        <f t="shared" si="14"/>
        <v>1.48</v>
      </c>
      <c r="EM6" s="22">
        <f t="shared" si="14"/>
        <v>0.45</v>
      </c>
      <c r="EN6" s="21" t="str">
        <f>IF(EN7="","",IF(EN7="-","【-】","【"&amp;SUBSTITUTE(TEXT(EN7,"#,##0.00"),"-","△")&amp;"】"))</f>
        <v>【0.58】</v>
      </c>
    </row>
    <row r="7" spans="1:144" s="23" customFormat="1">
      <c r="A7" s="15"/>
      <c r="B7" s="24">
        <v>2021</v>
      </c>
      <c r="C7" s="24">
        <v>193461</v>
      </c>
      <c r="D7" s="24">
        <v>47</v>
      </c>
      <c r="E7" s="24">
        <v>1</v>
      </c>
      <c r="F7" s="24">
        <v>0</v>
      </c>
      <c r="G7" s="24">
        <v>0</v>
      </c>
      <c r="H7" s="24" t="s">
        <v>95</v>
      </c>
      <c r="I7" s="24" t="s">
        <v>96</v>
      </c>
      <c r="J7" s="24" t="s">
        <v>97</v>
      </c>
      <c r="K7" s="24" t="s">
        <v>98</v>
      </c>
      <c r="L7" s="24" t="s">
        <v>99</v>
      </c>
      <c r="M7" s="24" t="s">
        <v>100</v>
      </c>
      <c r="N7" s="25" t="s">
        <v>101</v>
      </c>
      <c r="O7" s="25" t="s">
        <v>102</v>
      </c>
      <c r="P7" s="25">
        <v>44.04</v>
      </c>
      <c r="Q7" s="25">
        <v>1760</v>
      </c>
      <c r="R7" s="25">
        <v>15196</v>
      </c>
      <c r="S7" s="25">
        <v>75.180000000000007</v>
      </c>
      <c r="T7" s="25">
        <v>202.13</v>
      </c>
      <c r="U7" s="25">
        <v>6648</v>
      </c>
      <c r="V7" s="25">
        <v>5.01</v>
      </c>
      <c r="W7" s="25">
        <v>1326.95</v>
      </c>
      <c r="X7" s="25">
        <v>54.55</v>
      </c>
      <c r="Y7" s="25">
        <v>52.41</v>
      </c>
      <c r="Z7" s="25">
        <v>50.88</v>
      </c>
      <c r="AA7" s="25">
        <v>52.31</v>
      </c>
      <c r="AB7" s="25">
        <v>49.8</v>
      </c>
      <c r="AC7" s="25">
        <v>73.959999999999994</v>
      </c>
      <c r="AD7" s="25">
        <v>75.010000000000005</v>
      </c>
      <c r="AE7" s="25">
        <v>72.760000000000005</v>
      </c>
      <c r="AF7" s="25">
        <v>82.57</v>
      </c>
      <c r="AG7" s="25">
        <v>81.17</v>
      </c>
      <c r="AH7" s="25">
        <v>73.42</v>
      </c>
      <c r="AI7" s="25"/>
      <c r="AJ7" s="25"/>
      <c r="AK7" s="25"/>
      <c r="AL7" s="25"/>
      <c r="AM7" s="25"/>
      <c r="AN7" s="25"/>
      <c r="AO7" s="25"/>
      <c r="AP7" s="25"/>
      <c r="AQ7" s="25"/>
      <c r="AR7" s="25"/>
      <c r="AS7" s="25"/>
      <c r="AT7" s="25"/>
      <c r="AU7" s="25"/>
      <c r="AV7" s="25"/>
      <c r="AW7" s="25"/>
      <c r="AX7" s="25"/>
      <c r="AY7" s="25"/>
      <c r="AZ7" s="25"/>
      <c r="BA7" s="25"/>
      <c r="BB7" s="25"/>
      <c r="BC7" s="25"/>
      <c r="BD7" s="25"/>
      <c r="BE7" s="25">
        <v>1739.07</v>
      </c>
      <c r="BF7" s="25">
        <v>1613.23</v>
      </c>
      <c r="BG7" s="25">
        <v>1556.1</v>
      </c>
      <c r="BH7" s="25">
        <v>1436.08</v>
      </c>
      <c r="BI7" s="25">
        <v>1367.43</v>
      </c>
      <c r="BJ7" s="25">
        <v>1295.06</v>
      </c>
      <c r="BK7" s="25">
        <v>1168.7</v>
      </c>
      <c r="BL7" s="25">
        <v>1245.46</v>
      </c>
      <c r="BM7" s="25">
        <v>834.1</v>
      </c>
      <c r="BN7" s="25">
        <v>853.42</v>
      </c>
      <c r="BO7" s="25">
        <v>940.88</v>
      </c>
      <c r="BP7" s="25">
        <v>41.26</v>
      </c>
      <c r="BQ7" s="25">
        <v>42.12</v>
      </c>
      <c r="BR7" s="25">
        <v>40.869999999999997</v>
      </c>
      <c r="BS7" s="25">
        <v>41.5</v>
      </c>
      <c r="BT7" s="25">
        <v>39.46</v>
      </c>
      <c r="BU7" s="25">
        <v>53.29</v>
      </c>
      <c r="BV7" s="25">
        <v>53.59</v>
      </c>
      <c r="BW7" s="25">
        <v>51.08</v>
      </c>
      <c r="BX7" s="25">
        <v>64.44</v>
      </c>
      <c r="BY7" s="25">
        <v>60.53</v>
      </c>
      <c r="BZ7" s="25">
        <v>54.59</v>
      </c>
      <c r="CA7" s="25">
        <v>228.84</v>
      </c>
      <c r="CB7" s="25">
        <v>239.56</v>
      </c>
      <c r="CC7" s="25">
        <v>249.63</v>
      </c>
      <c r="CD7" s="25">
        <v>248.52</v>
      </c>
      <c r="CE7" s="25">
        <v>263.2</v>
      </c>
      <c r="CF7" s="25">
        <v>259.02</v>
      </c>
      <c r="CG7" s="25">
        <v>259.79000000000002</v>
      </c>
      <c r="CH7" s="25">
        <v>262.13</v>
      </c>
      <c r="CI7" s="25">
        <v>197.14</v>
      </c>
      <c r="CJ7" s="25">
        <v>210.72</v>
      </c>
      <c r="CK7" s="25">
        <v>301.2</v>
      </c>
      <c r="CL7" s="25">
        <v>46.27</v>
      </c>
      <c r="CM7" s="25">
        <v>44.16</v>
      </c>
      <c r="CN7" s="25">
        <v>44.28</v>
      </c>
      <c r="CO7" s="25">
        <v>43.26</v>
      </c>
      <c r="CP7" s="25">
        <v>41.63</v>
      </c>
      <c r="CQ7" s="25">
        <v>56.65</v>
      </c>
      <c r="CR7" s="25">
        <v>56.41</v>
      </c>
      <c r="CS7" s="25">
        <v>54.9</v>
      </c>
      <c r="CT7" s="25">
        <v>55.7</v>
      </c>
      <c r="CU7" s="25">
        <v>54.87</v>
      </c>
      <c r="CV7" s="25">
        <v>56.42</v>
      </c>
      <c r="CW7" s="25">
        <v>78.97</v>
      </c>
      <c r="CX7" s="25">
        <v>79.23</v>
      </c>
      <c r="CY7" s="25">
        <v>76.11</v>
      </c>
      <c r="CZ7" s="25">
        <v>79.27</v>
      </c>
      <c r="DA7" s="25">
        <v>80.2</v>
      </c>
      <c r="DB7" s="25">
        <v>76.13</v>
      </c>
      <c r="DC7" s="25">
        <v>75.12</v>
      </c>
      <c r="DD7" s="25">
        <v>74.27</v>
      </c>
      <c r="DE7" s="25">
        <v>71.81</v>
      </c>
      <c r="DF7" s="25">
        <v>71.819999999999993</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0.25</v>
      </c>
      <c r="EG7" s="25">
        <v>0.12</v>
      </c>
      <c r="EH7" s="25">
        <v>0.45</v>
      </c>
      <c r="EI7" s="25">
        <v>0.96</v>
      </c>
      <c r="EJ7" s="25">
        <v>0.65</v>
      </c>
      <c r="EK7" s="25">
        <v>0.52</v>
      </c>
      <c r="EL7" s="25">
        <v>1.48</v>
      </c>
      <c r="EM7" s="25">
        <v>0.45</v>
      </c>
      <c r="EN7" s="25">
        <v>0.57999999999999996</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c r="B11">
        <v>4</v>
      </c>
      <c r="C11">
        <v>3</v>
      </c>
      <c r="D11">
        <v>2</v>
      </c>
      <c r="E11">
        <v>1</v>
      </c>
      <c r="F11">
        <v>0</v>
      </c>
      <c r="G11" t="s">
        <v>108</v>
      </c>
    </row>
    <row r="12" spans="1:144">
      <c r="B12">
        <v>1</v>
      </c>
      <c r="C12">
        <v>1</v>
      </c>
      <c r="D12">
        <v>1</v>
      </c>
      <c r="E12">
        <v>2</v>
      </c>
      <c r="F12">
        <v>3</v>
      </c>
      <c r="G12" t="s">
        <v>109</v>
      </c>
    </row>
    <row r="13" spans="1:144">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2023-02-01T01:25:25Z</cp:lastPrinted>
  <dcterms:created xsi:type="dcterms:W3CDTF">2022-12-01T01:09:56Z</dcterms:created>
  <dcterms:modified xsi:type="dcterms:W3CDTF">2023-02-24T00:46:38Z</dcterms:modified>
  <cp:category/>
</cp:coreProperties>
</file>