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46a001\共有データ\03財政課\財政係\【起債担当】\令和4年度\18_その他庶務（調査・資料作成等）\20230111_公営企業に係わる経営比較分析表（令和３年度）の分析\06_HP依頼\"/>
    </mc:Choice>
  </mc:AlternateContent>
  <workbookProtection workbookAlgorithmName="SHA-512" workbookHashValue="mErSCGwUThdiXT62lJcA/Lg5I6zsYSWMrikhGQ3R3+qxVm7e0OsHf/dthFtPm7TMRV/1UuBQnQr+TxMR/oJYog==" workbookSaltValue="8rEDI/ZwKKF6fKupeaEcB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H86" i="4"/>
  <c r="E86" i="4"/>
  <c r="AL10" i="4"/>
  <c r="BB8" i="4"/>
  <c r="AT8" i="4"/>
  <c r="AL8" i="4"/>
  <c r="P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<sst xmlns="http://schemas.openxmlformats.org/spreadsheetml/2006/main" count="236" uniqueCount="120">
  <si>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</si>
  <si>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</si>
  <si>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</si>
  <si>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</si>
  <si>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</si>
  <si>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</si>
  <si>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</si>
  <si>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</si>
  <si>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</si>
  <si>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</si>
  <si>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</si>
  <si>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</si>
  <si>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</si>
  <si>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</si>
  <si>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</si>
  <si>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</si>
  <si>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</si>
  <si>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</si>
  <si>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</si>
  <si>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</si>
  <si>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</si>
  <si>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</si>
  <si>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</si>
  <si>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</si>
  <si>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</si>
  <si>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</si>
  <si>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</si>
  <si>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</si>
  <si>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</si>
  <si>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</si>
  <si>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</si>
  <si>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</si>
  <si>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</si>
  <si>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</si>
  <si>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</si>
  <si>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</si>
  <si>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</si>
  <si>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</si>
  <si>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</si>
  <si>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</si>
  <si>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</si>
  <si>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</si>
  <si>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</si>
  <si>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</si>
  <si>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</si>
  <si>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</si>
  <si>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</si>
  <si>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</si>
  <si>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</si>
  <si>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</si>
  <si>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</si>
  <si>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</si>
  <si>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</si>
  <si>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</si>
  <si>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</si>
  <si>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</si>
  <si>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</si>
  <si>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</si>
  <si>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</si>
  <si>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</si>
  <si>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</si>
  <si>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</si>
  <si>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</si>
  <si>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</si>
  <si>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</si>
  <si>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</si>
  <si>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</si>
  <si>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</si>
  <si>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</si>
  <si>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</si>
  <si>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</si>
  <si>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</si>
  <si>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</si>
  <si>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</si>
  <si>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</si>
  <si>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</si>
  <si>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</si>
  <si>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</si>
  <si>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</si>
  <si>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</si>
  <si>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</si>
  <si>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</si>
  <si>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</si>
  <si>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</si>
  <si>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</si>
  <si>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</si>
  <si>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</si>
  <si>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</si>
  <si>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</si>
  <si>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</si>
  <si>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</si>
  <si>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</si>
  <si>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</si>
  <si>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</si>
  <si>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</si>
  <si>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</si>
  <si>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</si>
  <si>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</si>
  <si>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</si>
  <si>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</si>
  <si>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</si>
  <si>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</si>
  <si>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</si>
  <si>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</si>
  <si>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</si>
  <si>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</si>
  <si>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</si>
  <si>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</si>
  <si>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</si>
  <si>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</si>
  <si>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</si>
  <si>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</si>
  <si>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</si>
  <si>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</si>
  <si>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</si>
  <si>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</si>
  <si>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</si>
  <si>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・老朽化の状況については、施設の耐用年数が未到来であるので０％となっている。今後は最適化計画を進めていく必要があると考える。</t>
    <phoneticPr fontId="4"/>
  </si>
  <si>
    <t>・今後は、収入を考慮し最適化計画を進めていく必要があると考える。また施設の修繕等も多くなると見込まれるため、適正な使用料改正が必要と考えられる。</t>
    <phoneticPr fontId="4"/>
  </si>
  <si>
    <t>・収益的収支比率については、公営企業会計移行業務を行ったため比率が下がった。
・企業債残高対事業規模比率については、平成３０年度より減少傾向となっている。
・経費回収率は、ここ数年横ばいであるが、類似団体と比べるとまだ低い状況であることから、維持管理費等の抑制が難しい状況であるため、適正な使用料改正が必要と考える。
・水洗化率は、毎年少しづつ上昇をしているが類似団体と比べるとまだ低い状況であるため、普及促進が必要と考える。
・本町においては経営改善に向けた使用料金の改定が必須条件である。平成12年に整備を終え償還金のピークを終えたが未だに厳しい状態が続いている。料金改定のほかにも水洗化率を上げる施策を進めることで更なる使用料アップに取り組んでいく。</t>
    <rPh sb="14" eb="20">
      <t>コウエイキギョウカイケイ</t>
    </rPh>
    <rPh sb="20" eb="24">
      <t>イコウギョウム</t>
    </rPh>
    <rPh sb="25" eb="26">
      <t>オコナ</t>
    </rPh>
    <rPh sb="30" eb="32">
      <t>ヒリツ</t>
    </rPh>
    <rPh sb="33" eb="34">
      <t>サ</t>
    </rPh>
    <rPh sb="246" eb="248">
      <t>ヘイセイ</t>
    </rPh>
    <rPh sb="250" eb="251">
      <t>ネン</t>
    </rPh>
    <rPh sb="252" eb="254">
      <t>セイビ</t>
    </rPh>
    <rPh sb="255" eb="256">
      <t>オ</t>
    </rPh>
    <rPh sb="265" eb="266">
      <t>オ</t>
    </rPh>
    <rPh sb="269" eb="270">
      <t>イマ</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</si>
</sst>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45-4079-899F-60E5E214DDA4}"/>
            </c:ext>
          </c:extLst>
        </c:ser>
        <c:dLbls>
          <c:showLegendKey val="0"/>
          <c:showVal val="0"/>
          <c:showCatName val="0"/>
          <c:showSerName val="0"/>
          <c:showPercent val="0"/>
          <c:showBubbleSize val="0"/>
        </c:dLbls>
        <c:gapWidth val="150"/>
        <c:axId val="332879784"/>
        <c:axId val="33287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2945-4079-899F-60E5E214DDA4}"/>
            </c:ext>
          </c:extLst>
        </c:ser>
        <c:dLbls>
          <c:showLegendKey val="0"/>
          <c:showVal val="0"/>
          <c:showCatName val="0"/>
          <c:showSerName val="0"/>
          <c:showPercent val="0"/>
          <c:showBubbleSize val="0"/>
        </c:dLbls>
        <c:marker val="1"/>
        <c:smooth val="0"/>
        <c:axId val="332879784"/>
        <c:axId val="332873904"/>
      </c:lineChart>
      <c:dateAx>
        <c:axId val="332879784"/>
        <c:scaling>
          <c:orientation val="minMax"/>
        </c:scaling>
        <c:delete val="1"/>
        <c:axPos val="b"/>
        <c:numFmt formatCode="&quot;H&quot;yy" sourceLinked="1"/>
        <c:majorTickMark val="none"/>
        <c:minorTickMark val="none"/>
        <c:tickLblPos val="none"/>
        <c:crossAx val="332873904"/>
        <c:crosses val="autoZero"/>
        <c:auto val="1"/>
        <c:lblOffset val="100"/>
        <c:baseTimeUnit val="years"/>
      </c:dateAx>
      <c:valAx>
        <c:axId val="33287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87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40</c:v>
                </c:pt>
                <c:pt idx="1">
                  <c:v>45.22</c:v>
                </c:pt>
                <c:pt idx="2">
                  <c:v>48.7</c:v>
                </c:pt>
                <c:pt idx="3">
                  <c:v>50.43</c:v>
                </c:pt>
                <c:pt idx="4">
                  <c:v>54.78</c:v>
                </c:pt>
              </c:numCache>
            </c:numRef>
          </c:val>
          <c:extLst>
            <c:ext xmlns:c16="http://schemas.microsoft.com/office/drawing/2014/chart" uri="{C3380CC4-5D6E-409C-BE32-E72D297353CC}">
              <c16:uniqueId val="{00000000-D3A1-48A0-9C2A-FF2E2DCAB0FD}"/>
            </c:ext>
          </c:extLst>
        </c:ser>
        <c:dLbls>
          <c:showLegendKey val="0"/>
          <c:showVal val="0"/>
          <c:showCatName val="0"/>
          <c:showSerName val="0"/>
          <c:showPercent val="0"/>
          <c:showBubbleSize val="0"/>
        </c:dLbls>
        <c:gapWidth val="150"/>
        <c:axId val="332876648"/>
        <c:axId val="332877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D3A1-48A0-9C2A-FF2E2DCAB0FD}"/>
            </c:ext>
          </c:extLst>
        </c:ser>
        <c:dLbls>
          <c:showLegendKey val="0"/>
          <c:showVal val="0"/>
          <c:showCatName val="0"/>
          <c:showSerName val="0"/>
          <c:showPercent val="0"/>
          <c:showBubbleSize val="0"/>
        </c:dLbls>
        <c:marker val="1"/>
        <c:smooth val="0"/>
        <c:axId val="332876648"/>
        <c:axId val="332877432"/>
      </c:lineChart>
      <c:dateAx>
        <c:axId val="332876648"/>
        <c:scaling>
          <c:orientation val="minMax"/>
        </c:scaling>
        <c:delete val="1"/>
        <c:axPos val="b"/>
        <c:numFmt formatCode="&quot;H&quot;yy" sourceLinked="1"/>
        <c:majorTickMark val="none"/>
        <c:minorTickMark val="none"/>
        <c:tickLblPos val="none"/>
        <c:crossAx val="332877432"/>
        <c:crosses val="autoZero"/>
        <c:auto val="1"/>
        <c:lblOffset val="100"/>
        <c:baseTimeUnit val="years"/>
      </c:dateAx>
      <c:valAx>
        <c:axId val="332877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87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55.46</c:v>
                </c:pt>
                <c:pt idx="1">
                  <c:v>59.62</c:v>
                </c:pt>
                <c:pt idx="2">
                  <c:v>62.75</c:v>
                </c:pt>
                <c:pt idx="3">
                  <c:v>63</c:v>
                </c:pt>
                <c:pt idx="4">
                  <c:v>66.3</c:v>
                </c:pt>
              </c:numCache>
            </c:numRef>
          </c:val>
          <c:extLst>
            <c:ext xmlns:c16="http://schemas.microsoft.com/office/drawing/2014/chart" uri="{C3380CC4-5D6E-409C-BE32-E72D297353CC}">
              <c16:uniqueId val="{00000000-620B-4BD3-9D64-637EBEA6390F}"/>
            </c:ext>
          </c:extLst>
        </c:ser>
        <c:dLbls>
          <c:showLegendKey val="0"/>
          <c:showVal val="0"/>
          <c:showCatName val="0"/>
          <c:showSerName val="0"/>
          <c:showPercent val="0"/>
          <c:showBubbleSize val="0"/>
        </c:dLbls>
        <c:gapWidth val="150"/>
        <c:axId val="333779536"/>
        <c:axId val="333783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620B-4BD3-9D64-637EBEA6390F}"/>
            </c:ext>
          </c:extLst>
        </c:ser>
        <c:dLbls>
          <c:showLegendKey val="0"/>
          <c:showVal val="0"/>
          <c:showCatName val="0"/>
          <c:showSerName val="0"/>
          <c:showPercent val="0"/>
          <c:showBubbleSize val="0"/>
        </c:dLbls>
        <c:marker val="1"/>
        <c:smooth val="0"/>
        <c:axId val="333779536"/>
        <c:axId val="333783848"/>
      </c:lineChart>
      <c:dateAx>
        <c:axId val="333779536"/>
        <c:scaling>
          <c:orientation val="minMax"/>
        </c:scaling>
        <c:delete val="1"/>
        <c:axPos val="b"/>
        <c:numFmt formatCode="&quot;H&quot;yy" sourceLinked="1"/>
        <c:majorTickMark val="none"/>
        <c:minorTickMark val="none"/>
        <c:tickLblPos val="none"/>
        <c:crossAx val="333783848"/>
        <c:crosses val="autoZero"/>
        <c:auto val="1"/>
        <c:lblOffset val="100"/>
        <c:baseTimeUnit val="years"/>
      </c:dateAx>
      <c:valAx>
        <c:axId val="333783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77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82.15</c:v>
                </c:pt>
                <c:pt idx="1">
                  <c:v>91.48</c:v>
                </c:pt>
                <c:pt idx="2">
                  <c:v>78.260000000000005</c:v>
                </c:pt>
                <c:pt idx="3">
                  <c:v>78.98</c:v>
                </c:pt>
                <c:pt idx="4">
                  <c:v>50.21</c:v>
                </c:pt>
              </c:numCache>
            </c:numRef>
          </c:val>
          <c:extLst>
            <c:ext xmlns:c16="http://schemas.microsoft.com/office/drawing/2014/chart" uri="{C3380CC4-5D6E-409C-BE32-E72D297353CC}">
              <c16:uniqueId val="{00000000-8088-4856-B425-49BD9306648E}"/>
            </c:ext>
          </c:extLst>
        </c:ser>
        <c:dLbls>
          <c:showLegendKey val="0"/>
          <c:showVal val="0"/>
          <c:showCatName val="0"/>
          <c:showSerName val="0"/>
          <c:showPercent val="0"/>
          <c:showBubbleSize val="0"/>
        </c:dLbls>
        <c:gapWidth val="150"/>
        <c:axId val="332874688"/>
        <c:axId val="33287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88-4856-B425-49BD9306648E}"/>
            </c:ext>
          </c:extLst>
        </c:ser>
        <c:dLbls>
          <c:showLegendKey val="0"/>
          <c:showVal val="0"/>
          <c:showCatName val="0"/>
          <c:showSerName val="0"/>
          <c:showPercent val="0"/>
          <c:showBubbleSize val="0"/>
        </c:dLbls>
        <c:marker val="1"/>
        <c:smooth val="0"/>
        <c:axId val="332874688"/>
        <c:axId val="332877824"/>
      </c:lineChart>
      <c:dateAx>
        <c:axId val="332874688"/>
        <c:scaling>
          <c:orientation val="minMax"/>
        </c:scaling>
        <c:delete val="1"/>
        <c:axPos val="b"/>
        <c:numFmt formatCode="&quot;H&quot;yy" sourceLinked="1"/>
        <c:majorTickMark val="none"/>
        <c:minorTickMark val="none"/>
        <c:tickLblPos val="none"/>
        <c:crossAx val="332877824"/>
        <c:crosses val="autoZero"/>
        <c:auto val="1"/>
        <c:lblOffset val="100"/>
        <c:baseTimeUnit val="years"/>
      </c:dateAx>
      <c:valAx>
        <c:axId val="33287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8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55-4023-989C-3D10E7CAA07A}"/>
            </c:ext>
          </c:extLst>
        </c:ser>
        <c:dLbls>
          <c:showLegendKey val="0"/>
          <c:showVal val="0"/>
          <c:showCatName val="0"/>
          <c:showSerName val="0"/>
          <c:showPercent val="0"/>
          <c:showBubbleSize val="0"/>
        </c:dLbls>
        <c:gapWidth val="150"/>
        <c:axId val="332878608"/>
        <c:axId val="332879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55-4023-989C-3D10E7CAA07A}"/>
            </c:ext>
          </c:extLst>
        </c:ser>
        <c:dLbls>
          <c:showLegendKey val="0"/>
          <c:showVal val="0"/>
          <c:showCatName val="0"/>
          <c:showSerName val="0"/>
          <c:showPercent val="0"/>
          <c:showBubbleSize val="0"/>
        </c:dLbls>
        <c:marker val="1"/>
        <c:smooth val="0"/>
        <c:axId val="332878608"/>
        <c:axId val="332879000"/>
      </c:lineChart>
      <c:dateAx>
        <c:axId val="332878608"/>
        <c:scaling>
          <c:orientation val="minMax"/>
        </c:scaling>
        <c:delete val="1"/>
        <c:axPos val="b"/>
        <c:numFmt formatCode="&quot;H&quot;yy" sourceLinked="1"/>
        <c:majorTickMark val="none"/>
        <c:minorTickMark val="none"/>
        <c:tickLblPos val="none"/>
        <c:crossAx val="332879000"/>
        <c:crosses val="autoZero"/>
        <c:auto val="1"/>
        <c:lblOffset val="100"/>
        <c:baseTimeUnit val="years"/>
      </c:dateAx>
      <c:valAx>
        <c:axId val="33287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87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76-461E-9906-BE45FF00B744}"/>
            </c:ext>
          </c:extLst>
        </c:ser>
        <c:dLbls>
          <c:showLegendKey val="0"/>
          <c:showVal val="0"/>
          <c:showCatName val="0"/>
          <c:showSerName val="0"/>
          <c:showPercent val="0"/>
          <c:showBubbleSize val="0"/>
        </c:dLbls>
        <c:gapWidth val="150"/>
        <c:axId val="332880568"/>
        <c:axId val="332873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76-461E-9906-BE45FF00B744}"/>
            </c:ext>
          </c:extLst>
        </c:ser>
        <c:dLbls>
          <c:showLegendKey val="0"/>
          <c:showVal val="0"/>
          <c:showCatName val="0"/>
          <c:showSerName val="0"/>
          <c:showPercent val="0"/>
          <c:showBubbleSize val="0"/>
        </c:dLbls>
        <c:marker val="1"/>
        <c:smooth val="0"/>
        <c:axId val="332880568"/>
        <c:axId val="332873512"/>
      </c:lineChart>
      <c:dateAx>
        <c:axId val="332880568"/>
        <c:scaling>
          <c:orientation val="minMax"/>
        </c:scaling>
        <c:delete val="1"/>
        <c:axPos val="b"/>
        <c:numFmt formatCode="&quot;H&quot;yy" sourceLinked="1"/>
        <c:majorTickMark val="none"/>
        <c:minorTickMark val="none"/>
        <c:tickLblPos val="none"/>
        <c:crossAx val="332873512"/>
        <c:crosses val="autoZero"/>
        <c:auto val="1"/>
        <c:lblOffset val="100"/>
        <c:baseTimeUnit val="years"/>
      </c:dateAx>
      <c:valAx>
        <c:axId val="332873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880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8E-449D-86C4-145C2AA34E92}"/>
            </c:ext>
          </c:extLst>
        </c:ser>
        <c:dLbls>
          <c:showLegendKey val="0"/>
          <c:showVal val="0"/>
          <c:showCatName val="0"/>
          <c:showSerName val="0"/>
          <c:showPercent val="0"/>
          <c:showBubbleSize val="0"/>
        </c:dLbls>
        <c:gapWidth val="150"/>
        <c:axId val="333303656"/>
        <c:axId val="33330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8E-449D-86C4-145C2AA34E92}"/>
            </c:ext>
          </c:extLst>
        </c:ser>
        <c:dLbls>
          <c:showLegendKey val="0"/>
          <c:showVal val="0"/>
          <c:showCatName val="0"/>
          <c:showSerName val="0"/>
          <c:showPercent val="0"/>
          <c:showBubbleSize val="0"/>
        </c:dLbls>
        <c:marker val="1"/>
        <c:smooth val="0"/>
        <c:axId val="333303656"/>
        <c:axId val="333300912"/>
      </c:lineChart>
      <c:dateAx>
        <c:axId val="333303656"/>
        <c:scaling>
          <c:orientation val="minMax"/>
        </c:scaling>
        <c:delete val="1"/>
        <c:axPos val="b"/>
        <c:numFmt formatCode="&quot;H&quot;yy" sourceLinked="1"/>
        <c:majorTickMark val="none"/>
        <c:minorTickMark val="none"/>
        <c:tickLblPos val="none"/>
        <c:crossAx val="333300912"/>
        <c:crosses val="autoZero"/>
        <c:auto val="1"/>
        <c:lblOffset val="100"/>
        <c:baseTimeUnit val="years"/>
      </c:dateAx>
      <c:valAx>
        <c:axId val="33330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303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5D-4590-B20C-7C16625EFE74}"/>
            </c:ext>
          </c:extLst>
        </c:ser>
        <c:dLbls>
          <c:showLegendKey val="0"/>
          <c:showVal val="0"/>
          <c:showCatName val="0"/>
          <c:showSerName val="0"/>
          <c:showPercent val="0"/>
          <c:showBubbleSize val="0"/>
        </c:dLbls>
        <c:gapWidth val="150"/>
        <c:axId val="333304440"/>
        <c:axId val="33330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5D-4590-B20C-7C16625EFE74}"/>
            </c:ext>
          </c:extLst>
        </c:ser>
        <c:dLbls>
          <c:showLegendKey val="0"/>
          <c:showVal val="0"/>
          <c:showCatName val="0"/>
          <c:showSerName val="0"/>
          <c:showPercent val="0"/>
          <c:showBubbleSize val="0"/>
        </c:dLbls>
        <c:marker val="1"/>
        <c:smooth val="0"/>
        <c:axId val="333304440"/>
        <c:axId val="333302480"/>
      </c:lineChart>
      <c:dateAx>
        <c:axId val="333304440"/>
        <c:scaling>
          <c:orientation val="minMax"/>
        </c:scaling>
        <c:delete val="1"/>
        <c:axPos val="b"/>
        <c:numFmt formatCode="&quot;H&quot;yy" sourceLinked="1"/>
        <c:majorTickMark val="none"/>
        <c:minorTickMark val="none"/>
        <c:tickLblPos val="none"/>
        <c:crossAx val="333302480"/>
        <c:crosses val="autoZero"/>
        <c:auto val="1"/>
        <c:lblOffset val="100"/>
        <c:baseTimeUnit val="years"/>
      </c:dateAx>
      <c:valAx>
        <c:axId val="33330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304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6534.26</c:v>
                </c:pt>
                <c:pt idx="1">
                  <c:v>10244.14</c:v>
                </c:pt>
                <c:pt idx="2">
                  <c:v>8121.62</c:v>
                </c:pt>
                <c:pt idx="3">
                  <c:v>7280.26</c:v>
                </c:pt>
                <c:pt idx="4" formatCode="#,##0.00;&quot;△&quot;#,##0.00">
                  <c:v>0</c:v>
                </c:pt>
              </c:numCache>
            </c:numRef>
          </c:val>
          <c:extLst>
            <c:ext xmlns:c16="http://schemas.microsoft.com/office/drawing/2014/chart" uri="{C3380CC4-5D6E-409C-BE32-E72D297353CC}">
              <c16:uniqueId val="{00000000-4884-483A-BA08-C8759552F081}"/>
            </c:ext>
          </c:extLst>
        </c:ser>
        <c:dLbls>
          <c:showLegendKey val="0"/>
          <c:showVal val="0"/>
          <c:showCatName val="0"/>
          <c:showSerName val="0"/>
          <c:showPercent val="0"/>
          <c:showBubbleSize val="0"/>
        </c:dLbls>
        <c:gapWidth val="150"/>
        <c:axId val="333302872"/>
        <c:axId val="333300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4884-483A-BA08-C8759552F081}"/>
            </c:ext>
          </c:extLst>
        </c:ser>
        <c:dLbls>
          <c:showLegendKey val="0"/>
          <c:showVal val="0"/>
          <c:showCatName val="0"/>
          <c:showSerName val="0"/>
          <c:showPercent val="0"/>
          <c:showBubbleSize val="0"/>
        </c:dLbls>
        <c:marker val="1"/>
        <c:smooth val="0"/>
        <c:axId val="333302872"/>
        <c:axId val="333300520"/>
      </c:lineChart>
      <c:dateAx>
        <c:axId val="333302872"/>
        <c:scaling>
          <c:orientation val="minMax"/>
        </c:scaling>
        <c:delete val="1"/>
        <c:axPos val="b"/>
        <c:numFmt formatCode="&quot;H&quot;yy" sourceLinked="1"/>
        <c:majorTickMark val="none"/>
        <c:minorTickMark val="none"/>
        <c:tickLblPos val="none"/>
        <c:crossAx val="333300520"/>
        <c:crosses val="autoZero"/>
        <c:auto val="1"/>
        <c:lblOffset val="100"/>
        <c:baseTimeUnit val="years"/>
      </c:dateAx>
      <c:valAx>
        <c:axId val="333300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302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10.88</c:v>
                </c:pt>
                <c:pt idx="1">
                  <c:v>11.28</c:v>
                </c:pt>
                <c:pt idx="2">
                  <c:v>10.75</c:v>
                </c:pt>
                <c:pt idx="3">
                  <c:v>10.25</c:v>
                </c:pt>
                <c:pt idx="4">
                  <c:v>22.12</c:v>
                </c:pt>
              </c:numCache>
            </c:numRef>
          </c:val>
          <c:extLst>
            <c:ext xmlns:c16="http://schemas.microsoft.com/office/drawing/2014/chart" uri="{C3380CC4-5D6E-409C-BE32-E72D297353CC}">
              <c16:uniqueId val="{00000000-7F35-4E71-B559-A5142BE11F8D}"/>
            </c:ext>
          </c:extLst>
        </c:ser>
        <c:dLbls>
          <c:showLegendKey val="0"/>
          <c:showVal val="0"/>
          <c:showCatName val="0"/>
          <c:showSerName val="0"/>
          <c:showPercent val="0"/>
          <c:showBubbleSize val="0"/>
        </c:dLbls>
        <c:gapWidth val="150"/>
        <c:axId val="333305224"/>
        <c:axId val="33330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7F35-4E71-B559-A5142BE11F8D}"/>
            </c:ext>
          </c:extLst>
        </c:ser>
        <c:dLbls>
          <c:showLegendKey val="0"/>
          <c:showVal val="0"/>
          <c:showCatName val="0"/>
          <c:showSerName val="0"/>
          <c:showPercent val="0"/>
          <c:showBubbleSize val="0"/>
        </c:dLbls>
        <c:marker val="1"/>
        <c:smooth val="0"/>
        <c:axId val="333305224"/>
        <c:axId val="333301696"/>
      </c:lineChart>
      <c:dateAx>
        <c:axId val="333305224"/>
        <c:scaling>
          <c:orientation val="minMax"/>
        </c:scaling>
        <c:delete val="1"/>
        <c:axPos val="b"/>
        <c:numFmt formatCode="&quot;H&quot;yy" sourceLinked="1"/>
        <c:majorTickMark val="none"/>
        <c:minorTickMark val="none"/>
        <c:tickLblPos val="none"/>
        <c:crossAx val="333301696"/>
        <c:crosses val="autoZero"/>
        <c:auto val="1"/>
        <c:lblOffset val="100"/>
        <c:baseTimeUnit val="years"/>
      </c:dateAx>
      <c:valAx>
        <c:axId val="33330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305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752.5</c:v>
                </c:pt>
                <c:pt idx="1">
                  <c:v>628.53</c:v>
                </c:pt>
                <c:pt idx="2">
                  <c:v>604.9</c:v>
                </c:pt>
                <c:pt idx="3">
                  <c:v>632.19000000000005</c:v>
                </c:pt>
                <c:pt idx="4">
                  <c:v>261.19</c:v>
                </c:pt>
              </c:numCache>
            </c:numRef>
          </c:val>
          <c:extLst>
            <c:ext xmlns:c16="http://schemas.microsoft.com/office/drawing/2014/chart" uri="{C3380CC4-5D6E-409C-BE32-E72D297353CC}">
              <c16:uniqueId val="{00000000-D684-4199-BC02-62482B062A61}"/>
            </c:ext>
          </c:extLst>
        </c:ser>
        <c:dLbls>
          <c:showLegendKey val="0"/>
          <c:showVal val="0"/>
          <c:showCatName val="0"/>
          <c:showSerName val="0"/>
          <c:showPercent val="0"/>
          <c:showBubbleSize val="0"/>
        </c:dLbls>
        <c:gapWidth val="150"/>
        <c:axId val="333300128"/>
        <c:axId val="333298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D684-4199-BC02-62482B062A61}"/>
            </c:ext>
          </c:extLst>
        </c:ser>
        <c:dLbls>
          <c:showLegendKey val="0"/>
          <c:showVal val="0"/>
          <c:showCatName val="0"/>
          <c:showSerName val="0"/>
          <c:showPercent val="0"/>
          <c:showBubbleSize val="0"/>
        </c:dLbls>
        <c:marker val="1"/>
        <c:smooth val="0"/>
        <c:axId val="333300128"/>
        <c:axId val="333298952"/>
      </c:lineChart>
      <c:dateAx>
        <c:axId val="333300128"/>
        <c:scaling>
          <c:orientation val="minMax"/>
        </c:scaling>
        <c:delete val="1"/>
        <c:axPos val="b"/>
        <c:numFmt formatCode="&quot;H&quot;yy" sourceLinked="1"/>
        <c:majorTickMark val="none"/>
        <c:minorTickMark val="none"/>
        <c:tickLblPos val="none"/>
        <c:crossAx val="333298952"/>
        <c:crosses val="autoZero"/>
        <c:auto val="1"/>
        <c:lblOffset val="100"/>
        <c:baseTimeUnit val="years"/>
      </c:dateAx>
      <c:valAx>
        <c:axId val="333298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30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山梨県　市川三郷町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15196</v>
      </c>
      <c r="AM8" s="42"/>
      <c r="AN8" s="42"/>
      <c r="AO8" s="42"/>
      <c r="AP8" s="42"/>
      <c r="AQ8" s="42"/>
      <c r="AR8" s="42"/>
      <c r="AS8" s="42"/>
      <c r="AT8" s="35">
        <f>データ!T6</f>
        <v>75.180000000000007</v>
      </c>
      <c r="AU8" s="35"/>
      <c r="AV8" s="35"/>
      <c r="AW8" s="35"/>
      <c r="AX8" s="35"/>
      <c r="AY8" s="35"/>
      <c r="AZ8" s="35"/>
      <c r="BA8" s="35"/>
      <c r="BB8" s="35">
        <f>データ!U6</f>
        <v>202.13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0.61</v>
      </c>
      <c r="Q10" s="35"/>
      <c r="R10" s="35"/>
      <c r="S10" s="35"/>
      <c r="T10" s="35"/>
      <c r="U10" s="35"/>
      <c r="V10" s="35"/>
      <c r="W10" s="35">
        <f>データ!Q6</f>
        <v>100</v>
      </c>
      <c r="X10" s="35"/>
      <c r="Y10" s="35"/>
      <c r="Z10" s="35"/>
      <c r="AA10" s="35"/>
      <c r="AB10" s="35"/>
      <c r="AC10" s="35"/>
      <c r="AD10" s="42">
        <f>データ!R6</f>
        <v>3250</v>
      </c>
      <c r="AE10" s="42"/>
      <c r="AF10" s="42"/>
      <c r="AG10" s="42"/>
      <c r="AH10" s="42"/>
      <c r="AI10" s="42"/>
      <c r="AJ10" s="42"/>
      <c r="AK10" s="2"/>
      <c r="AL10" s="42">
        <f>データ!V6</f>
        <v>92</v>
      </c>
      <c r="AM10" s="42"/>
      <c r="AN10" s="42"/>
      <c r="AO10" s="42"/>
      <c r="AP10" s="42"/>
      <c r="AQ10" s="42"/>
      <c r="AR10" s="42"/>
      <c r="AS10" s="42"/>
      <c r="AT10" s="35">
        <f>データ!W6</f>
        <v>0.34</v>
      </c>
      <c r="AU10" s="35"/>
      <c r="AV10" s="35"/>
      <c r="AW10" s="35"/>
      <c r="AX10" s="35"/>
      <c r="AY10" s="35"/>
      <c r="AZ10" s="35"/>
      <c r="BA10" s="35"/>
      <c r="BB10" s="35">
        <f>データ!X6</f>
        <v>270.58999999999997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119</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117</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118</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45</v>
      </c>
      <c r="O86" s="12" t="str">
        <f>データ!EO6</f>
        <v>【0.03】</v>
      </c>
    </row>
  </sheetData>
  <sheetProtection algorithmName="SHA-512" hashValue="lOodjuPWy0QP8PP+lr4wJX8XzJ+L/tsQQJU8NHLzukRlEayOxrZ879ciyqtzuPuc2eADN3PhjdwAbgcIbMEfPQ==" saltValue="85SMAKKjPRkEAjcsYBKtB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193461</v>
      </c>
      <c r="D6" s="19">
        <f t="shared" si="3"/>
        <v>47</v>
      </c>
      <c r="E6" s="19">
        <f t="shared" si="3"/>
        <v>17</v>
      </c>
      <c r="F6" s="19">
        <f t="shared" si="3"/>
        <v>5</v>
      </c>
      <c r="G6" s="19">
        <f t="shared" si="3"/>
        <v>0</v>
      </c>
      <c r="H6" s="19" t="str">
        <f t="shared" si="3"/>
        <v>山梨県　市川三郷町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0.61</v>
      </c>
      <c r="Q6" s="20">
        <f t="shared" si="3"/>
        <v>100</v>
      </c>
      <c r="R6" s="20">
        <f t="shared" si="3"/>
        <v>3250</v>
      </c>
      <c r="S6" s="20">
        <f t="shared" si="3"/>
        <v>15196</v>
      </c>
      <c r="T6" s="20">
        <f t="shared" si="3"/>
        <v>75.180000000000007</v>
      </c>
      <c r="U6" s="20">
        <f t="shared" si="3"/>
        <v>202.13</v>
      </c>
      <c r="V6" s="20">
        <f t="shared" si="3"/>
        <v>92</v>
      </c>
      <c r="W6" s="20">
        <f t="shared" si="3"/>
        <v>0.34</v>
      </c>
      <c r="X6" s="20">
        <f t="shared" si="3"/>
        <v>270.58999999999997</v>
      </c>
      <c r="Y6" s="21">
        <f>IF(Y7="",NA(),Y7)</f>
        <v>82.15</v>
      </c>
      <c r="Z6" s="21">
        <f t="shared" ref="Z6:AH6" si="4">IF(Z7="",NA(),Z7)</f>
        <v>91.48</v>
      </c>
      <c r="AA6" s="21">
        <f t="shared" si="4"/>
        <v>78.260000000000005</v>
      </c>
      <c r="AB6" s="21">
        <f t="shared" si="4"/>
        <v>78.98</v>
      </c>
      <c r="AC6" s="21">
        <f t="shared" si="4"/>
        <v>50.21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6534.26</v>
      </c>
      <c r="BG6" s="21">
        <f t="shared" ref="BG6:BO6" si="7">IF(BG7="",NA(),BG7)</f>
        <v>10244.14</v>
      </c>
      <c r="BH6" s="21">
        <f t="shared" si="7"/>
        <v>8121.62</v>
      </c>
      <c r="BI6" s="21">
        <f t="shared" si="7"/>
        <v>7280.26</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10.88</v>
      </c>
      <c r="BR6" s="21">
        <f t="shared" ref="BR6:BZ6" si="8">IF(BR7="",NA(),BR7)</f>
        <v>11.28</v>
      </c>
      <c r="BS6" s="21">
        <f t="shared" si="8"/>
        <v>10.75</v>
      </c>
      <c r="BT6" s="21">
        <f t="shared" si="8"/>
        <v>10.25</v>
      </c>
      <c r="BU6" s="21">
        <f t="shared" si="8"/>
        <v>22.12</v>
      </c>
      <c r="BV6" s="21">
        <f t="shared" si="8"/>
        <v>59.8</v>
      </c>
      <c r="BW6" s="21">
        <f t="shared" si="8"/>
        <v>57.77</v>
      </c>
      <c r="BX6" s="21">
        <f t="shared" si="8"/>
        <v>57.31</v>
      </c>
      <c r="BY6" s="21">
        <f t="shared" si="8"/>
        <v>57.08</v>
      </c>
      <c r="BZ6" s="21">
        <f t="shared" si="8"/>
        <v>56.26</v>
      </c>
      <c r="CA6" s="20" t="str">
        <f>IF(CA7="","",IF(CA7="-","【-】","【"&amp;SUBSTITUTE(TEXT(CA7,"#,##0.00"),"-","△")&amp;"】"))</f>
        <v>【60.65】</v>
      </c>
      <c r="CB6" s="21">
        <f>IF(CB7="",NA(),CB7)</f>
        <v>752.5</v>
      </c>
      <c r="CC6" s="21">
        <f t="shared" ref="CC6:CK6" si="9">IF(CC7="",NA(),CC7)</f>
        <v>628.53</v>
      </c>
      <c r="CD6" s="21">
        <f t="shared" si="9"/>
        <v>604.9</v>
      </c>
      <c r="CE6" s="21">
        <f t="shared" si="9"/>
        <v>632.19000000000005</v>
      </c>
      <c r="CF6" s="21">
        <f t="shared" si="9"/>
        <v>261.19</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40</v>
      </c>
      <c r="CN6" s="21">
        <f t="shared" ref="CN6:CV6" si="10">IF(CN7="",NA(),CN7)</f>
        <v>45.22</v>
      </c>
      <c r="CO6" s="21">
        <f t="shared" si="10"/>
        <v>48.7</v>
      </c>
      <c r="CP6" s="21">
        <f t="shared" si="10"/>
        <v>50.43</v>
      </c>
      <c r="CQ6" s="21">
        <f t="shared" si="10"/>
        <v>54.78</v>
      </c>
      <c r="CR6" s="21">
        <f t="shared" si="10"/>
        <v>51.75</v>
      </c>
      <c r="CS6" s="21">
        <f t="shared" si="10"/>
        <v>50.68</v>
      </c>
      <c r="CT6" s="21">
        <f t="shared" si="10"/>
        <v>50.14</v>
      </c>
      <c r="CU6" s="21">
        <f t="shared" si="10"/>
        <v>54.83</v>
      </c>
      <c r="CV6" s="21">
        <f t="shared" si="10"/>
        <v>66.53</v>
      </c>
      <c r="CW6" s="20" t="str">
        <f>IF(CW7="","",IF(CW7="-","【-】","【"&amp;SUBSTITUTE(TEXT(CW7,"#,##0.00"),"-","△")&amp;"】"))</f>
        <v>【61.14】</v>
      </c>
      <c r="CX6" s="21">
        <f>IF(CX7="",NA(),CX7)</f>
        <v>55.46</v>
      </c>
      <c r="CY6" s="21">
        <f t="shared" ref="CY6:DG6" si="11">IF(CY7="",NA(),CY7)</f>
        <v>59.62</v>
      </c>
      <c r="CZ6" s="21">
        <f t="shared" si="11"/>
        <v>62.75</v>
      </c>
      <c r="DA6" s="21">
        <f t="shared" si="11"/>
        <v>63</v>
      </c>
      <c r="DB6" s="21">
        <f t="shared" si="11"/>
        <v>66.3</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193461</v>
      </c>
      <c r="D7" s="23">
        <v>47</v>
      </c>
      <c r="E7" s="23">
        <v>17</v>
      </c>
      <c r="F7" s="23">
        <v>5</v>
      </c>
      <c r="G7" s="23">
        <v>0</v>
      </c>
      <c r="H7" s="23" t="s">
        <v>99</v>
      </c>
      <c r="I7" s="23" t="s">
        <v>100</v>
      </c>
      <c r="J7" s="23" t="s">
        <v>101</v>
      </c>
      <c r="K7" s="23" t="s">
        <v>102</v>
      </c>
      <c r="L7" s="23" t="s">
        <v>103</v>
      </c>
      <c r="M7" s="23" t="s">
        <v>104</v>
      </c>
      <c r="N7" s="24" t="s">
        <v>105</v>
      </c>
      <c r="O7" s="24" t="s">
        <v>106</v>
      </c>
      <c r="P7" s="24">
        <v>0.61</v>
      </c>
      <c r="Q7" s="24">
        <v>100</v>
      </c>
      <c r="R7" s="24">
        <v>3250</v>
      </c>
      <c r="S7" s="24">
        <v>15196</v>
      </c>
      <c r="T7" s="24">
        <v>75.180000000000007</v>
      </c>
      <c r="U7" s="24">
        <v>202.13</v>
      </c>
      <c r="V7" s="24">
        <v>92</v>
      </c>
      <c r="W7" s="24">
        <v>0.34</v>
      </c>
      <c r="X7" s="24">
        <v>270.58999999999997</v>
      </c>
      <c r="Y7" s="24">
        <v>82.15</v>
      </c>
      <c r="Z7" s="24">
        <v>91.48</v>
      </c>
      <c r="AA7" s="24">
        <v>78.260000000000005</v>
      </c>
      <c r="AB7" s="24">
        <v>78.98</v>
      </c>
      <c r="AC7" s="24">
        <v>50.21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6534.26</v>
      </c>
      <c r="BG7" s="24">
        <v>10244.14</v>
      </c>
      <c r="BH7" s="24">
        <v>8121.62</v>
      </c>
      <c r="BI7" s="24">
        <v>7280.26</v>
      </c>
      <c r="BJ7" s="24">
        <v>0</v>
      </c>
      <c r="BK7" s="24">
        <v>855.8</v>
      </c>
      <c r="BL7" s="24">
        <v>789.46</v>
      </c>
      <c r="BM7" s="24">
        <v>826.83</v>
      </c>
      <c r="BN7" s="24">
        <v>867.83</v>
      </c>
      <c r="BO7" s="24">
        <v>791.76</v>
      </c>
      <c r="BP7" s="24">
        <v>786.37</v>
      </c>
      <c r="BQ7" s="24">
        <v>10.88</v>
      </c>
      <c r="BR7" s="24">
        <v>11.28</v>
      </c>
      <c r="BS7" s="24">
        <v>10.75</v>
      </c>
      <c r="BT7" s="24">
        <v>10.25</v>
      </c>
      <c r="BU7" s="24">
        <v>22.12</v>
      </c>
      <c r="BV7" s="24">
        <v>59.8</v>
      </c>
      <c r="BW7" s="24">
        <v>57.77</v>
      </c>
      <c r="BX7" s="24">
        <v>57.31</v>
      </c>
      <c r="BY7" s="24">
        <v>57.08</v>
      </c>
      <c r="BZ7" s="24">
        <v>56.26</v>
      </c>
      <c r="CA7" s="24">
        <v>60.65</v>
      </c>
      <c r="CB7" s="24">
        <v>752.5</v>
      </c>
      <c r="CC7" s="24">
        <v>628.53</v>
      </c>
      <c r="CD7" s="24">
        <v>604.9</v>
      </c>
      <c r="CE7" s="24">
        <v>632.19000000000005</v>
      </c>
      <c r="CF7" s="24">
        <v>261.19</v>
      </c>
      <c r="CG7" s="24">
        <v>263.76</v>
      </c>
      <c r="CH7" s="24">
        <v>274.35000000000002</v>
      </c>
      <c r="CI7" s="24">
        <v>273.52</v>
      </c>
      <c r="CJ7" s="24">
        <v>274.99</v>
      </c>
      <c r="CK7" s="24">
        <v>282.08999999999997</v>
      </c>
      <c r="CL7" s="24">
        <v>256.97000000000003</v>
      </c>
      <c r="CM7" s="24">
        <v>40</v>
      </c>
      <c r="CN7" s="24">
        <v>45.22</v>
      </c>
      <c r="CO7" s="24">
        <v>48.7</v>
      </c>
      <c r="CP7" s="24">
        <v>50.43</v>
      </c>
      <c r="CQ7" s="24">
        <v>54.78</v>
      </c>
      <c r="CR7" s="24">
        <v>51.75</v>
      </c>
      <c r="CS7" s="24">
        <v>50.68</v>
      </c>
      <c r="CT7" s="24">
        <v>50.14</v>
      </c>
      <c r="CU7" s="24">
        <v>54.83</v>
      </c>
      <c r="CV7" s="24">
        <v>66.53</v>
      </c>
      <c r="CW7" s="24">
        <v>61.14</v>
      </c>
      <c r="CX7" s="24">
        <v>55.46</v>
      </c>
      <c r="CY7" s="24">
        <v>59.62</v>
      </c>
      <c r="CZ7" s="24">
        <v>62.75</v>
      </c>
      <c r="DA7" s="24">
        <v>63</v>
      </c>
      <c r="DB7" s="24">
        <v>66.3</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2023-02-16T01:15:43Z</cp:lastPrinted>
  <dcterms:created xsi:type="dcterms:W3CDTF">2023-01-13T00:01:37Z</dcterms:created>
  <dcterms:modified xsi:type="dcterms:W3CDTF">2023-02-24T00:47:41Z</dcterms:modified>
  <cp:category/>
</cp:coreProperties>
</file>