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<sst xmlns="http://schemas.openxmlformats.org/spreadsheetml/2006/main" count="251" uniqueCount="125">
  <si>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</si>
  <si>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</si>
  <si>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</si>
  <si>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</si>
  <si>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</si>
  <si>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</si>
  <si>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</si>
  <si>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</si>
  <si>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</si>
  <si>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</si>
  <si>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</si>
  <si>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</si>
  <si>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</si>
  <si>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</si>
  <si>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</si>
  <si>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</si>
  <si>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</si>
  <si>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</si>
  <si>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</si>
  <si>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</si>
  <si>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</si>
  <si>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</si>
  <si>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</si>
  <si>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</si>
  <si>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</si>
  <si>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</si>
  <si>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</si>
  <si>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</si>
  <si>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</si>
  <si>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</si>
  <si>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</si>
  <si>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</si>
  <si>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</si>
  <si>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</si>
  <si>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</si>
  <si>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</si>
  <si>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</si>
  <si>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</si>
  <si>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</si>
  <si>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</si>
  <si>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</si>
  <si>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</si>
  <si>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</si>
  <si>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</si>
  <si>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</si>
  <si>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</si>
  <si>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</si>
  <si>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</si>
  <si>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</si>
  <si>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</si>
  <si>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</si>
  <si>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</si>
  <si>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</si>
  <si>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</si>
  <si>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</si>
  <si>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</si>
  <si>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</si>
  <si>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</si>
  <si>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</si>
  <si>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</si>
  <si>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</si>
  <si>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</si>
  <si>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</si>
  <si>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</si>
  <si>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</si>
  <si>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</si>
  <si>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</si>
  <si>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</si>
  <si>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</si>
  <si>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</si>
  <si>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</si>
  <si>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</si>
  <si>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</si>
  <si>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</si>
  <si>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</si>
  <si>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</si>
  <si>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</si>
  <si>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</si>
  <si>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</si>
  <si>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</si>
  <si>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</si>
  <si>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</si>
  <si>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</si>
  <si>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</si>
  <si>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</si>
  <si>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</si>
  <si>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</si>
  <si>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</si>
  <si>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</si>
  <si>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</si>
  <si>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</si>
  <si>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</si>
  <si>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</si>
  <si>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</si>
  <si>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</si>
  <si>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</si>
  <si>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</si>
  <si>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</si>
  <si>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</si>
  <si>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</si>
  <si>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</si>
  <si>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</si>
  <si>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</si>
  <si>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</si>
  <si>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</si>
  <si>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</si>
  <si>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</si>
  <si>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</si>
  <si>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</si>
  <si>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</si>
  <si>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</si>
  <si>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</si>
  <si>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</si>
  <si>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</si>
  <si>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</si>
  <si>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</si>
  <si>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</si>
  <si>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</si>
  <si>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</si>
  <si>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</si>
  <si>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</si>
  <si>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普及事業を完了し、維持管理業務が主となっているが将来必要となる機器の更新を見越し収入とのバランスをとった計画を検討していく。</t>
    <rPh sb="0" eb="2">
      <t>フキュウ</t>
    </rPh>
    <rPh sb="2" eb="4">
      <t>ジギョウ</t>
    </rPh>
    <rPh sb="5" eb="7">
      <t>カンリョウ</t>
    </rPh>
    <rPh sb="9" eb="11">
      <t>イジ</t>
    </rPh>
    <rPh sb="11" eb="13">
      <t>カンリ</t>
    </rPh>
    <rPh sb="13" eb="15">
      <t>ギョウム</t>
    </rPh>
    <rPh sb="16" eb="17">
      <t>シュ</t>
    </rPh>
    <rPh sb="24" eb="26">
      <t>ショウライ</t>
    </rPh>
    <rPh sb="26" eb="28">
      <t>ヒツヨウ</t>
    </rPh>
    <rPh sb="31" eb="33">
      <t>キキ</t>
    </rPh>
    <rPh sb="34" eb="36">
      <t>コウシン</t>
    </rPh>
    <rPh sb="37" eb="39">
      <t>ミコ</t>
    </rPh>
    <rPh sb="40" eb="42">
      <t>シュウニュウ</t>
    </rPh>
    <rPh sb="52" eb="54">
      <t>ケイカク</t>
    </rPh>
    <rPh sb="55" eb="57">
      <t>ケントウ</t>
    </rPh>
    <phoneticPr fontId="4"/>
  </si>
  <si>
    <t>機器の更新及び修繕の増加を見越して修繕計画の策定を検討していく。</t>
    <rPh sb="0" eb="2">
      <t>キキ</t>
    </rPh>
    <rPh sb="3" eb="5">
      <t>コウシン</t>
    </rPh>
    <rPh sb="5" eb="6">
      <t>オヨ</t>
    </rPh>
    <rPh sb="7" eb="9">
      <t>シュウゼン</t>
    </rPh>
    <rPh sb="10" eb="12">
      <t>ゾウカ</t>
    </rPh>
    <rPh sb="13" eb="15">
      <t>ミコ</t>
    </rPh>
    <rPh sb="17" eb="19">
      <t>シュウゼン</t>
    </rPh>
    <rPh sb="19" eb="21">
      <t>ケイカク</t>
    </rPh>
    <rPh sb="22" eb="24">
      <t>サクテイ</t>
    </rPh>
    <rPh sb="25" eb="27">
      <t>ケントウ</t>
    </rPh>
    <phoneticPr fontId="4"/>
  </si>
  <si>
    <t>非設置</t>
    <rPh sb="0" eb="1">
      <t>ヒ</t>
    </rPh>
    <rPh sb="1" eb="3">
      <t>セッチ</t>
    </rPh>
    <phoneticPr fontId="4"/>
  </si>
  <si>
    <t>収益的収支比率は近年100%を超えてきているため、おおむね健全な経営が行えている。
経費回収率は平均値より良いものとなっているが、将来を見据えて経費回収率の増加を目指し適正な料金設定をしていかなければならないと考える。</t>
    <rPh sb="0" eb="3">
      <t>シュウエキテキ</t>
    </rPh>
    <rPh sb="3" eb="5">
      <t>シュウシ</t>
    </rPh>
    <rPh sb="5" eb="7">
      <t>ヒリツ</t>
    </rPh>
    <rPh sb="8" eb="10">
      <t>キンネン</t>
    </rPh>
    <rPh sb="15" eb="16">
      <t>コ</t>
    </rPh>
    <rPh sb="29" eb="31">
      <t>ケンゼン</t>
    </rPh>
    <rPh sb="32" eb="34">
      <t>ケイエイ</t>
    </rPh>
    <rPh sb="35" eb="36">
      <t>オコナ</t>
    </rPh>
    <rPh sb="42" eb="44">
      <t>ケイヒ</t>
    </rPh>
    <rPh sb="44" eb="46">
      <t>カイシュウ</t>
    </rPh>
    <rPh sb="46" eb="47">
      <t>リツ</t>
    </rPh>
    <rPh sb="48" eb="51">
      <t>ヘイキンチ</t>
    </rPh>
    <rPh sb="53" eb="54">
      <t>ヨ</t>
    </rPh>
    <rPh sb="65" eb="67">
      <t>ショウライ</t>
    </rPh>
    <rPh sb="68" eb="70">
      <t>ミス</t>
    </rPh>
    <rPh sb="72" eb="74">
      <t>ケイヒ</t>
    </rPh>
    <rPh sb="74" eb="76">
      <t>カイシュウ</t>
    </rPh>
    <rPh sb="76" eb="77">
      <t>リツ</t>
    </rPh>
    <rPh sb="78" eb="80">
      <t>ゾウカ</t>
    </rPh>
    <rPh sb="81" eb="83">
      <t>メザ</t>
    </rPh>
    <rPh sb="84" eb="86">
      <t>テキセイ</t>
    </rPh>
    <rPh sb="87" eb="89">
      <t>リョウキン</t>
    </rPh>
    <rPh sb="89" eb="91">
      <t>セッテイ</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</si>
</sst>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86656"/>
        <c:axId val="1012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286656"/>
        <c:axId val="101288576"/>
      </c:lineChart>
      <c:dateAx>
        <c:axId val="101286656"/>
        <c:scaling>
          <c:orientation val="minMax"/>
        </c:scaling>
        <c:delete val="1"/>
        <c:axPos val="b"/>
        <c:numFmt formatCode="ge" sourceLinked="1"/>
        <c:majorTickMark val="none"/>
        <c:minorTickMark val="none"/>
        <c:tickLblPos val="none"/>
        <c:crossAx val="101288576"/>
        <c:crosses val="autoZero"/>
        <c:auto val="1"/>
        <c:lblOffset val="100"/>
        <c:baseTimeUnit val="years"/>
      </c:dateAx>
      <c:valAx>
        <c:axId val="101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48.57</c:v>
                </c:pt>
                <c:pt idx="1">
                  <c:v>49.29</c:v>
                </c:pt>
                <c:pt idx="2">
                  <c:v>46.43</c:v>
                </c:pt>
                <c:pt idx="3">
                  <c:v>50.71</c:v>
                </c:pt>
                <c:pt idx="4">
                  <c:v>52.14</c:v>
                </c:pt>
              </c:numCache>
            </c:numRef>
          </c:val>
        </c:ser>
        <c:dLbls>
          <c:showLegendKey val="0"/>
          <c:showVal val="0"/>
          <c:showCatName val="0"/>
          <c:showSerName val="0"/>
          <c:showPercent val="0"/>
          <c:showBubbleSize val="0"/>
        </c:dLbls>
        <c:gapWidth val="150"/>
        <c:axId val="102364288"/>
        <c:axId val="102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2364288"/>
        <c:axId val="102366208"/>
      </c:lineChart>
      <c:dateAx>
        <c:axId val="102364288"/>
        <c:scaling>
          <c:orientation val="minMax"/>
        </c:scaling>
        <c:delete val="1"/>
        <c:axPos val="b"/>
        <c:numFmt formatCode="ge" sourceLinked="1"/>
        <c:majorTickMark val="none"/>
        <c:minorTickMark val="none"/>
        <c:tickLblPos val="none"/>
        <c:crossAx val="102366208"/>
        <c:crosses val="autoZero"/>
        <c:auto val="1"/>
        <c:lblOffset val="100"/>
        <c:baseTimeUnit val="years"/>
      </c:dateAx>
      <c:valAx>
        <c:axId val="102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55.96</c:v>
                </c:pt>
                <c:pt idx="1">
                  <c:v>40.630000000000003</c:v>
                </c:pt>
                <c:pt idx="2">
                  <c:v>40.67</c:v>
                </c:pt>
                <c:pt idx="3">
                  <c:v>56.47</c:v>
                </c:pt>
                <c:pt idx="4">
                  <c:v>57.36</c:v>
                </c:pt>
              </c:numCache>
            </c:numRef>
          </c:val>
        </c:ser>
        <c:dLbls>
          <c:showLegendKey val="0"/>
          <c:showVal val="0"/>
          <c:showCatName val="0"/>
          <c:showSerName val="0"/>
          <c:showPercent val="0"/>
          <c:showBubbleSize val="0"/>
        </c:dLbls>
        <c:gapWidth val="150"/>
        <c:axId val="102404864"/>
        <c:axId val="102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2404864"/>
        <c:axId val="102406784"/>
      </c:lineChart>
      <c:dateAx>
        <c:axId val="102404864"/>
        <c:scaling>
          <c:orientation val="minMax"/>
        </c:scaling>
        <c:delete val="1"/>
        <c:axPos val="b"/>
        <c:numFmt formatCode="ge" sourceLinked="1"/>
        <c:majorTickMark val="none"/>
        <c:minorTickMark val="none"/>
        <c:tickLblPos val="none"/>
        <c:crossAx val="102406784"/>
        <c:crosses val="autoZero"/>
        <c:auto val="1"/>
        <c:lblOffset val="100"/>
        <c:baseTimeUnit val="years"/>
      </c:dateAx>
      <c:valAx>
        <c:axId val="1024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108.16</c:v>
                </c:pt>
                <c:pt idx="1">
                  <c:v>93.96</c:v>
                </c:pt>
                <c:pt idx="2">
                  <c:v>96.98</c:v>
                </c:pt>
                <c:pt idx="3">
                  <c:v>104.81</c:v>
                </c:pt>
                <c:pt idx="4">
                  <c:v>100.04</c:v>
                </c:pt>
              </c:numCache>
            </c:numRef>
          </c:val>
        </c:ser>
        <c:dLbls>
          <c:showLegendKey val="0"/>
          <c:showVal val="0"/>
          <c:showCatName val="0"/>
          <c:showSerName val="0"/>
          <c:showPercent val="0"/>
          <c:showBubbleSize val="0"/>
        </c:dLbls>
        <c:gapWidth val="150"/>
        <c:axId val="102257024"/>
        <c:axId val="102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57024"/>
        <c:axId val="102258944"/>
      </c:lineChart>
      <c:dateAx>
        <c:axId val="102257024"/>
        <c:scaling>
          <c:orientation val="minMax"/>
        </c:scaling>
        <c:delete val="1"/>
        <c:axPos val="b"/>
        <c:numFmt formatCode="ge" sourceLinked="1"/>
        <c:majorTickMark val="none"/>
        <c:minorTickMark val="none"/>
        <c:tickLblPos val="none"/>
        <c:crossAx val="102258944"/>
        <c:crosses val="autoZero"/>
        <c:auto val="1"/>
        <c:lblOffset val="100"/>
        <c:baseTimeUnit val="years"/>
      </c:dateAx>
      <c:valAx>
        <c:axId val="102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81216"/>
        <c:axId val="102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81216"/>
        <c:axId val="102283136"/>
      </c:lineChart>
      <c:dateAx>
        <c:axId val="102281216"/>
        <c:scaling>
          <c:orientation val="minMax"/>
        </c:scaling>
        <c:delete val="1"/>
        <c:axPos val="b"/>
        <c:numFmt formatCode="ge" sourceLinked="1"/>
        <c:majorTickMark val="none"/>
        <c:minorTickMark val="none"/>
        <c:tickLblPos val="none"/>
        <c:crossAx val="102283136"/>
        <c:crosses val="autoZero"/>
        <c:auto val="1"/>
        <c:lblOffset val="100"/>
        <c:baseTimeUnit val="years"/>
      </c:dateAx>
      <c:valAx>
        <c:axId val="102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21504"/>
        <c:axId val="1012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21504"/>
        <c:axId val="101223424"/>
      </c:lineChart>
      <c:dateAx>
        <c:axId val="101221504"/>
        <c:scaling>
          <c:orientation val="minMax"/>
        </c:scaling>
        <c:delete val="1"/>
        <c:axPos val="b"/>
        <c:numFmt formatCode="ge" sourceLinked="1"/>
        <c:majorTickMark val="none"/>
        <c:minorTickMark val="none"/>
        <c:tickLblPos val="none"/>
        <c:crossAx val="101223424"/>
        <c:crosses val="autoZero"/>
        <c:auto val="1"/>
        <c:lblOffset val="100"/>
        <c:baseTimeUnit val="years"/>
      </c:dateAx>
      <c:valAx>
        <c:axId val="1012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4816"/>
        <c:axId val="102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4816"/>
        <c:axId val="102116736"/>
      </c:lineChart>
      <c:dateAx>
        <c:axId val="102114816"/>
        <c:scaling>
          <c:orientation val="minMax"/>
        </c:scaling>
        <c:delete val="1"/>
        <c:axPos val="b"/>
        <c:numFmt formatCode="ge" sourceLinked="1"/>
        <c:majorTickMark val="none"/>
        <c:minorTickMark val="none"/>
        <c:tickLblPos val="none"/>
        <c:crossAx val="102116736"/>
        <c:crosses val="autoZero"/>
        <c:auto val="1"/>
        <c:lblOffset val="100"/>
        <c:baseTimeUnit val="years"/>
      </c:dateAx>
      <c:valAx>
        <c:axId val="102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1296"/>
        <c:axId val="1021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1296"/>
        <c:axId val="102153216"/>
      </c:lineChart>
      <c:dateAx>
        <c:axId val="102151296"/>
        <c:scaling>
          <c:orientation val="minMax"/>
        </c:scaling>
        <c:delete val="1"/>
        <c:axPos val="b"/>
        <c:numFmt formatCode="ge" sourceLinked="1"/>
        <c:majorTickMark val="none"/>
        <c:minorTickMark val="none"/>
        <c:tickLblPos val="none"/>
        <c:crossAx val="102153216"/>
        <c:crosses val="autoZero"/>
        <c:auto val="1"/>
        <c:lblOffset val="100"/>
        <c:baseTimeUnit val="years"/>
      </c:dateAx>
      <c:valAx>
        <c:axId val="1021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77.23</c:v>
                </c:pt>
                <c:pt idx="1">
                  <c:v>35.450000000000003</c:v>
                </c:pt>
                <c:pt idx="2" formatCode="#,##0.00;&quot;△&quot;#,##0.00">
                  <c:v>0</c:v>
                </c:pt>
                <c:pt idx="3">
                  <c:v>49.68</c:v>
                </c:pt>
                <c:pt idx="4">
                  <c:v>62.79</c:v>
                </c:pt>
              </c:numCache>
            </c:numRef>
          </c:val>
        </c:ser>
        <c:dLbls>
          <c:showLegendKey val="0"/>
          <c:showVal val="0"/>
          <c:showCatName val="0"/>
          <c:showSerName val="0"/>
          <c:showPercent val="0"/>
          <c:showBubbleSize val="0"/>
        </c:dLbls>
        <c:gapWidth val="150"/>
        <c:axId val="102056704"/>
        <c:axId val="1020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2056704"/>
        <c:axId val="102058624"/>
      </c:lineChart>
      <c:dateAx>
        <c:axId val="102056704"/>
        <c:scaling>
          <c:orientation val="minMax"/>
        </c:scaling>
        <c:delete val="1"/>
        <c:axPos val="b"/>
        <c:numFmt formatCode="ge" sourceLinked="1"/>
        <c:majorTickMark val="none"/>
        <c:minorTickMark val="none"/>
        <c:tickLblPos val="none"/>
        <c:crossAx val="102058624"/>
        <c:crosses val="autoZero"/>
        <c:auto val="1"/>
        <c:lblOffset val="100"/>
        <c:baseTimeUnit val="years"/>
      </c:dateAx>
      <c:valAx>
        <c:axId val="1020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91.98</c:v>
                </c:pt>
                <c:pt idx="1">
                  <c:v>84.96</c:v>
                </c:pt>
                <c:pt idx="2">
                  <c:v>87.64</c:v>
                </c:pt>
                <c:pt idx="3">
                  <c:v>89.14</c:v>
                </c:pt>
                <c:pt idx="4">
                  <c:v>87.58</c:v>
                </c:pt>
              </c:numCache>
            </c:numRef>
          </c:val>
        </c:ser>
        <c:dLbls>
          <c:showLegendKey val="0"/>
          <c:showVal val="0"/>
          <c:showCatName val="0"/>
          <c:showSerName val="0"/>
          <c:showPercent val="0"/>
          <c:showBubbleSize val="0"/>
        </c:dLbls>
        <c:gapWidth val="150"/>
        <c:axId val="102074624"/>
        <c:axId val="102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2074624"/>
        <c:axId val="102101376"/>
      </c:lineChart>
      <c:dateAx>
        <c:axId val="102074624"/>
        <c:scaling>
          <c:orientation val="minMax"/>
        </c:scaling>
        <c:delete val="1"/>
        <c:axPos val="b"/>
        <c:numFmt formatCode="ge" sourceLinked="1"/>
        <c:majorTickMark val="none"/>
        <c:minorTickMark val="none"/>
        <c:tickLblPos val="none"/>
        <c:crossAx val="102101376"/>
        <c:crosses val="autoZero"/>
        <c:auto val="1"/>
        <c:lblOffset val="100"/>
        <c:baseTimeUnit val="years"/>
      </c:dateAx>
      <c:valAx>
        <c:axId val="102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154.51</c:v>
                </c:pt>
                <c:pt idx="1">
                  <c:v>171.56</c:v>
                </c:pt>
                <c:pt idx="2">
                  <c:v>172.63</c:v>
                </c:pt>
                <c:pt idx="3">
                  <c:v>159.47</c:v>
                </c:pt>
                <c:pt idx="4">
                  <c:v>159.1</c:v>
                </c:pt>
              </c:numCache>
            </c:numRef>
          </c:val>
        </c:ser>
        <c:dLbls>
          <c:showLegendKey val="0"/>
          <c:showVal val="0"/>
          <c:showCatName val="0"/>
          <c:showSerName val="0"/>
          <c:showPercent val="0"/>
          <c:showBubbleSize val="0"/>
        </c:dLbls>
        <c:gapWidth val="150"/>
        <c:axId val="102319616"/>
        <c:axId val="102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2319616"/>
        <c:axId val="102321536"/>
      </c:lineChart>
      <c:dateAx>
        <c:axId val="102319616"/>
        <c:scaling>
          <c:orientation val="minMax"/>
        </c:scaling>
        <c:delete val="1"/>
        <c:axPos val="b"/>
        <c:numFmt formatCode="ge" sourceLinked="1"/>
        <c:majorTickMark val="none"/>
        <c:minorTickMark val="none"/>
        <c:tickLblPos val="none"/>
        <c:crossAx val="102321536"/>
        <c:crosses val="autoZero"/>
        <c:auto val="1"/>
        <c:lblOffset val="100"/>
        <c:baseTimeUnit val="years"/>
      </c:dateAx>
      <c:valAx>
        <c:axId val="102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3" zoomScale="84" zoomScaleNormal="84"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2.84</v>
      </c>
      <c r="Q10" s="45"/>
      <c r="R10" s="45"/>
      <c r="S10" s="45"/>
      <c r="T10" s="45"/>
      <c r="U10" s="45"/>
      <c r="V10" s="45"/>
      <c r="W10" s="45">
        <f>データ!Q6</f>
        <v>100</v>
      </c>
      <c r="X10" s="45"/>
      <c r="Y10" s="45"/>
      <c r="Z10" s="45"/>
      <c r="AA10" s="45"/>
      <c r="AB10" s="45"/>
      <c r="AC10" s="45"/>
      <c r="AD10" s="50">
        <f>データ!R6</f>
        <v>2690</v>
      </c>
      <c r="AE10" s="50"/>
      <c r="AF10" s="50"/>
      <c r="AG10" s="50"/>
      <c r="AH10" s="50"/>
      <c r="AI10" s="50"/>
      <c r="AJ10" s="50"/>
      <c r="AK10" s="2"/>
      <c r="AL10" s="50">
        <f>データ!V6</f>
        <v>462</v>
      </c>
      <c r="AM10" s="50"/>
      <c r="AN10" s="50"/>
      <c r="AO10" s="50"/>
      <c r="AP10" s="50"/>
      <c r="AQ10" s="50"/>
      <c r="AR10" s="50"/>
      <c r="AS10" s="50"/>
      <c r="AT10" s="45">
        <f>データ!W6</f>
        <v>4.46</v>
      </c>
      <c r="AU10" s="45"/>
      <c r="AV10" s="45"/>
      <c r="AW10" s="45"/>
      <c r="AX10" s="45"/>
      <c r="AY10" s="45"/>
      <c r="AZ10" s="45"/>
      <c r="BA10" s="45"/>
      <c r="BB10" s="45">
        <f>データ!X6</f>
        <v>103.59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2.84</v>
      </c>
      <c r="Q6" s="34">
        <f t="shared" si="3"/>
        <v>100</v>
      </c>
      <c r="R6" s="34">
        <f t="shared" si="3"/>
        <v>2690</v>
      </c>
      <c r="S6" s="34">
        <f t="shared" si="3"/>
        <v>16366</v>
      </c>
      <c r="T6" s="34">
        <f t="shared" si="3"/>
        <v>75.180000000000007</v>
      </c>
      <c r="U6" s="34">
        <f t="shared" si="3"/>
        <v>217.69</v>
      </c>
      <c r="V6" s="34">
        <f t="shared" si="3"/>
        <v>462</v>
      </c>
      <c r="W6" s="34">
        <f t="shared" si="3"/>
        <v>4.46</v>
      </c>
      <c r="X6" s="34">
        <f t="shared" si="3"/>
        <v>103.59</v>
      </c>
      <c r="Y6" s="35">
        <f>IF(Y7="",NA(),Y7)</f>
        <v>108.16</v>
      </c>
      <c r="Z6" s="35">
        <f t="shared" ref="Z6:AH6" si="4">IF(Z7="",NA(),Z7)</f>
        <v>93.96</v>
      </c>
      <c r="AA6" s="35">
        <f t="shared" si="4"/>
        <v>96.98</v>
      </c>
      <c r="AB6" s="35">
        <f t="shared" si="4"/>
        <v>104.81</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77.23</v>
      </c>
      <c r="BG6" s="35">
        <f t="shared" ref="BG6:BO6" si="7">IF(BG7="",NA(),BG7)</f>
        <v>35.450000000000003</v>
      </c>
      <c r="BH6" s="34">
        <f t="shared" si="7"/>
        <v>0</v>
      </c>
      <c r="BI6" s="35">
        <f t="shared" si="7"/>
        <v>49.68</v>
      </c>
      <c r="BJ6" s="35">
        <f t="shared" si="7"/>
        <v>62.79</v>
      </c>
      <c r="BK6" s="35">
        <f t="shared" si="7"/>
        <v>430.64</v>
      </c>
      <c r="BL6" s="35">
        <f t="shared" si="7"/>
        <v>446.63</v>
      </c>
      <c r="BM6" s="35">
        <f t="shared" si="7"/>
        <v>416.91</v>
      </c>
      <c r="BN6" s="35">
        <f t="shared" si="7"/>
        <v>392.19</v>
      </c>
      <c r="BO6" s="35">
        <f t="shared" si="7"/>
        <v>413.5</v>
      </c>
      <c r="BP6" s="34" t="str">
        <f>IF(BP7="","",IF(BP7="-","【-】","【"&amp;SUBSTITUTE(TEXT(BP7,"#,##0.00"),"-","△")&amp;"】"))</f>
        <v>【346.13】</v>
      </c>
      <c r="BQ6" s="35">
        <f>IF(BQ7="",NA(),BQ7)</f>
        <v>91.98</v>
      </c>
      <c r="BR6" s="35">
        <f t="shared" ref="BR6:BZ6" si="8">IF(BR7="",NA(),BR7)</f>
        <v>84.96</v>
      </c>
      <c r="BS6" s="35">
        <f t="shared" si="8"/>
        <v>87.64</v>
      </c>
      <c r="BT6" s="35">
        <f t="shared" si="8"/>
        <v>89.14</v>
      </c>
      <c r="BU6" s="35">
        <f t="shared" si="8"/>
        <v>87.58</v>
      </c>
      <c r="BV6" s="35">
        <f t="shared" si="8"/>
        <v>58.78</v>
      </c>
      <c r="BW6" s="35">
        <f t="shared" si="8"/>
        <v>58.53</v>
      </c>
      <c r="BX6" s="35">
        <f t="shared" si="8"/>
        <v>57.93</v>
      </c>
      <c r="BY6" s="35">
        <f t="shared" si="8"/>
        <v>57.03</v>
      </c>
      <c r="BZ6" s="35">
        <f t="shared" si="8"/>
        <v>55.84</v>
      </c>
      <c r="CA6" s="34" t="str">
        <f>IF(CA7="","",IF(CA7="-","【-】","【"&amp;SUBSTITUTE(TEXT(CA7,"#,##0.00"),"-","△")&amp;"】"))</f>
        <v>【59.83】</v>
      </c>
      <c r="CB6" s="35">
        <f>IF(CB7="",NA(),CB7)</f>
        <v>154.51</v>
      </c>
      <c r="CC6" s="35">
        <f t="shared" ref="CC6:CK6" si="9">IF(CC7="",NA(),CC7)</f>
        <v>171.56</v>
      </c>
      <c r="CD6" s="35">
        <f t="shared" si="9"/>
        <v>172.63</v>
      </c>
      <c r="CE6" s="35">
        <f t="shared" si="9"/>
        <v>159.47</v>
      </c>
      <c r="CF6" s="35">
        <f t="shared" si="9"/>
        <v>159.1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48.57</v>
      </c>
      <c r="CN6" s="35">
        <f t="shared" ref="CN6:CV6" si="10">IF(CN7="",NA(),CN7)</f>
        <v>49.29</v>
      </c>
      <c r="CO6" s="35">
        <f t="shared" si="10"/>
        <v>46.43</v>
      </c>
      <c r="CP6" s="35">
        <f t="shared" si="10"/>
        <v>50.71</v>
      </c>
      <c r="CQ6" s="35">
        <f t="shared" si="10"/>
        <v>52.14</v>
      </c>
      <c r="CR6" s="35">
        <f t="shared" si="10"/>
        <v>61.93</v>
      </c>
      <c r="CS6" s="35">
        <f t="shared" si="10"/>
        <v>58.06</v>
      </c>
      <c r="CT6" s="35">
        <f t="shared" si="10"/>
        <v>59.08</v>
      </c>
      <c r="CU6" s="35">
        <f t="shared" si="10"/>
        <v>58.25</v>
      </c>
      <c r="CV6" s="35">
        <f t="shared" si="10"/>
        <v>61.55</v>
      </c>
      <c r="CW6" s="34" t="str">
        <f>IF(CW7="","",IF(CW7="-","【-】","【"&amp;SUBSTITUTE(TEXT(CW7,"#,##0.00"),"-","△")&amp;"】"))</f>
        <v>【61.71】</v>
      </c>
      <c r="CX6" s="35">
        <f>IF(CX7="",NA(),CX7)</f>
        <v>55.96</v>
      </c>
      <c r="CY6" s="35">
        <f t="shared" ref="CY6:DG6" si="11">IF(CY7="",NA(),CY7)</f>
        <v>40.630000000000003</v>
      </c>
      <c r="CZ6" s="35">
        <f t="shared" si="11"/>
        <v>40.67</v>
      </c>
      <c r="DA6" s="35">
        <f t="shared" si="11"/>
        <v>56.47</v>
      </c>
      <c r="DB6" s="35">
        <f t="shared" si="11"/>
        <v>57.36</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193461</v>
      </c>
      <c r="D7" s="37">
        <v>47</v>
      </c>
      <c r="E7" s="37">
        <v>18</v>
      </c>
      <c r="F7" s="37">
        <v>0</v>
      </c>
      <c r="G7" s="37">
        <v>0</v>
      </c>
      <c r="H7" s="37" t="s">
        <v>109</v>
      </c>
      <c r="I7" s="37" t="s">
        <v>110</v>
      </c>
      <c r="J7" s="37" t="s">
        <v>111</v>
      </c>
      <c r="K7" s="37" t="s">
        <v>112</v>
      </c>
      <c r="L7" s="37" t="s">
        <v>113</v>
      </c>
      <c r="M7" s="37"/>
      <c r="N7" s="38" t="s">
        <v>114</v>
      </c>
      <c r="O7" s="38" t="s">
        <v>115</v>
      </c>
      <c r="P7" s="38">
        <v>2.84</v>
      </c>
      <c r="Q7" s="38">
        <v>100</v>
      </c>
      <c r="R7" s="38">
        <v>2690</v>
      </c>
      <c r="S7" s="38">
        <v>16366</v>
      </c>
      <c r="T7" s="38">
        <v>75.180000000000007</v>
      </c>
      <c r="U7" s="38">
        <v>217.69</v>
      </c>
      <c r="V7" s="38">
        <v>462</v>
      </c>
      <c r="W7" s="38">
        <v>4.46</v>
      </c>
      <c r="X7" s="38">
        <v>103.59</v>
      </c>
      <c r="Y7" s="38">
        <v>108.16</v>
      </c>
      <c r="Z7" s="38">
        <v>93.96</v>
      </c>
      <c r="AA7" s="38">
        <v>96.98</v>
      </c>
      <c r="AB7" s="38">
        <v>104.81</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77.23</v>
      </c>
      <c r="BG7" s="38">
        <v>35.450000000000003</v>
      </c>
      <c r="BH7" s="38">
        <v>0</v>
      </c>
      <c r="BI7" s="38">
        <v>49.68</v>
      </c>
      <c r="BJ7" s="38">
        <v>62.79</v>
      </c>
      <c r="BK7" s="38">
        <v>430.64</v>
      </c>
      <c r="BL7" s="38">
        <v>446.63</v>
      </c>
      <c r="BM7" s="38">
        <v>416.91</v>
      </c>
      <c r="BN7" s="38">
        <v>392.19</v>
      </c>
      <c r="BO7" s="38">
        <v>413.5</v>
      </c>
      <c r="BP7" s="38">
        <v>346.13</v>
      </c>
      <c r="BQ7" s="38">
        <v>91.98</v>
      </c>
      <c r="BR7" s="38">
        <v>84.96</v>
      </c>
      <c r="BS7" s="38">
        <v>87.64</v>
      </c>
      <c r="BT7" s="38">
        <v>89.14</v>
      </c>
      <c r="BU7" s="38">
        <v>87.58</v>
      </c>
      <c r="BV7" s="38">
        <v>58.78</v>
      </c>
      <c r="BW7" s="38">
        <v>58.53</v>
      </c>
      <c r="BX7" s="38">
        <v>57.93</v>
      </c>
      <c r="BY7" s="38">
        <v>57.03</v>
      </c>
      <c r="BZ7" s="38">
        <v>55.84</v>
      </c>
      <c r="CA7" s="38">
        <v>59.83</v>
      </c>
      <c r="CB7" s="38">
        <v>154.51</v>
      </c>
      <c r="CC7" s="38">
        <v>171.56</v>
      </c>
      <c r="CD7" s="38">
        <v>172.63</v>
      </c>
      <c r="CE7" s="38">
        <v>159.47</v>
      </c>
      <c r="CF7" s="38">
        <v>159.1</v>
      </c>
      <c r="CG7" s="38">
        <v>257.02999999999997</v>
      </c>
      <c r="CH7" s="38">
        <v>266.57</v>
      </c>
      <c r="CI7" s="38">
        <v>276.93</v>
      </c>
      <c r="CJ7" s="38">
        <v>283.73</v>
      </c>
      <c r="CK7" s="38">
        <v>287.57</v>
      </c>
      <c r="CL7" s="38">
        <v>268.69</v>
      </c>
      <c r="CM7" s="38">
        <v>48.57</v>
      </c>
      <c r="CN7" s="38">
        <v>49.29</v>
      </c>
      <c r="CO7" s="38">
        <v>46.43</v>
      </c>
      <c r="CP7" s="38">
        <v>50.71</v>
      </c>
      <c r="CQ7" s="38">
        <v>52.14</v>
      </c>
      <c r="CR7" s="38">
        <v>61.93</v>
      </c>
      <c r="CS7" s="38">
        <v>58.06</v>
      </c>
      <c r="CT7" s="38">
        <v>59.08</v>
      </c>
      <c r="CU7" s="38">
        <v>58.25</v>
      </c>
      <c r="CV7" s="38">
        <v>61.55</v>
      </c>
      <c r="CW7" s="38">
        <v>61.71</v>
      </c>
      <c r="CX7" s="38">
        <v>55.96</v>
      </c>
      <c r="CY7" s="38">
        <v>40.630000000000003</v>
      </c>
      <c r="CZ7" s="38">
        <v>40.67</v>
      </c>
      <c r="DA7" s="38">
        <v>56.47</v>
      </c>
      <c r="DB7" s="38">
        <v>57.36</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2018-02-13T01:25:54Z</cp:lastPrinted>
  <dcterms:created xsi:type="dcterms:W3CDTF">2017-12-25T02:40:38Z</dcterms:created>
  <dcterms:modified xsi:type="dcterms:W3CDTF">2018-02-13T01:25:55Z</dcterms:modified>
  <cp:category/>
</cp:coreProperties>
</file>