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<sst xmlns="http://schemas.openxmlformats.org/spreadsheetml/2006/main" count="240" uniqueCount="125">
  <si>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</si>
  <si>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</si>
  <si>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</si>
  <si>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</si>
  <si>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</si>
  <si>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</si>
  <si>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</si>
  <si>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</si>
  <si>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</si>
  <si>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</si>
  <si>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</si>
  <si>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</si>
  <si>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</si>
  <si>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</si>
  <si>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</si>
  <si>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</si>
  <si>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</si>
  <si>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</si>
  <si>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</si>
  <si>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</si>
  <si>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</si>
  <si>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</si>
  <si>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</si>
  <si>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</si>
  <si>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</si>
  <si>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</si>
  <si>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</si>
  <si>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</si>
  <si>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</si>
  <si>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</si>
  <si>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</si>
  <si>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</si>
  <si>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</si>
  <si>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</si>
  <si>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</si>
  <si>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</si>
  <si>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</si>
  <si>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</si>
  <si>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</si>
  <si>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</si>
  <si>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</si>
  <si>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</si>
  <si>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</si>
  <si>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</si>
  <si>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</si>
  <si>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</si>
  <si>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</si>
  <si>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</si>
  <si>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</si>
  <si>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</si>
  <si>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</si>
  <si>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</si>
  <si>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</si>
  <si>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</si>
  <si>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</si>
  <si>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</si>
  <si>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</si>
  <si>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</si>
  <si>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</si>
  <si>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</si>
  <si>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</si>
  <si>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</si>
  <si>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</si>
  <si>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</si>
  <si>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</si>
  <si>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</si>
  <si>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</si>
  <si>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</si>
  <si>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</si>
  <si>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</si>
  <si>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</si>
  <si>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</si>
  <si>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</si>
  <si>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</si>
  <si>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</si>
  <si>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</si>
  <si>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</si>
  <si>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</si>
  <si>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</si>
  <si>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</si>
  <si>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</si>
  <si>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</si>
  <si>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</si>
  <si>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</si>
  <si>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</si>
  <si>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</si>
  <si>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</si>
  <si>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</si>
  <si>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</si>
  <si>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</si>
  <si>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</si>
  <si>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</si>
  <si>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</si>
  <si>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</si>
  <si>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</si>
  <si>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</si>
  <si>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</si>
  <si>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</si>
  <si>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</si>
  <si>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</si>
  <si>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</si>
  <si>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</si>
  <si>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</si>
  <si>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</si>
  <si>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</si>
  <si>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</si>
  <si>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</si>
  <si>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</si>
  <si>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</si>
  <si>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</si>
  <si>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</si>
  <si>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</si>
  <si>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</si>
  <si>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</si>
  <si>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</si>
  <si>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</si>
  <si>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</si>
  <si>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</si>
  <si>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</si>
  <si>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</si>
  <si>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</si>
  <si>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経費回収率に重点を置き、健全性の高い経営をめざし適正な下水道使用料の設定を検討していく。</t>
    <rPh sb="0" eb="2">
      <t>ケイヒ</t>
    </rPh>
    <rPh sb="2" eb="4">
      <t>カイシュウ</t>
    </rPh>
    <rPh sb="4" eb="5">
      <t>リツ</t>
    </rPh>
    <rPh sb="6" eb="8">
      <t>ジュウテン</t>
    </rPh>
    <rPh sb="9" eb="10">
      <t>オ</t>
    </rPh>
    <rPh sb="12" eb="15">
      <t>ケンゼンセイ</t>
    </rPh>
    <rPh sb="16" eb="17">
      <t>タカ</t>
    </rPh>
    <rPh sb="18" eb="20">
      <t>ケイエイ</t>
    </rPh>
    <rPh sb="24" eb="26">
      <t>テキセイ</t>
    </rPh>
    <rPh sb="27" eb="30">
      <t>ゲスイドウ</t>
    </rPh>
    <rPh sb="30" eb="33">
      <t>シヨウリョウ</t>
    </rPh>
    <rPh sb="34" eb="36">
      <t>セッテイ</t>
    </rPh>
    <rPh sb="37" eb="39">
      <t>ケントウ</t>
    </rPh>
    <phoneticPr fontId="4"/>
  </si>
  <si>
    <t>管渠改善率については、耐用年数未到来のため０％となっているが、機器の更新及び修繕の増加を見越しての修繕計画の策定を検討していく。</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9" eb="51">
      <t>シュウゼン</t>
    </rPh>
    <rPh sb="51" eb="53">
      <t>ケイカク</t>
    </rPh>
    <rPh sb="54" eb="56">
      <t>サクテイ</t>
    </rPh>
    <rPh sb="57" eb="59">
      <t>ケントウ</t>
    </rPh>
    <phoneticPr fontId="4"/>
  </si>
  <si>
    <t>非設置</t>
    <rPh sb="0" eb="1">
      <t>ヒ</t>
    </rPh>
    <rPh sb="1" eb="3">
      <t>セッチ</t>
    </rPh>
    <phoneticPr fontId="4"/>
  </si>
  <si>
    <t>企業債残高対事業規模比率については事業規模に対して比率が減少していると考える。
経費回収率については、年々改善しているがまだ類似団体平均値を下回っているため、適正な料金設定を検討する必要があると考える。
水洗化率について、接続件数は増えているが人口減少の影響もあり率が減少したと思われる。</t>
    <rPh sb="0" eb="2">
      <t>キギョウ</t>
    </rPh>
    <rPh sb="2" eb="3">
      <t>サイ</t>
    </rPh>
    <rPh sb="3" eb="5">
      <t>ザンダカ</t>
    </rPh>
    <rPh sb="5" eb="6">
      <t>タイ</t>
    </rPh>
    <rPh sb="6" eb="8">
      <t>ジギョウ</t>
    </rPh>
    <rPh sb="8" eb="10">
      <t>キボ</t>
    </rPh>
    <rPh sb="10" eb="12">
      <t>ヒリツ</t>
    </rPh>
    <rPh sb="17" eb="19">
      <t>ジギョウ</t>
    </rPh>
    <rPh sb="19" eb="21">
      <t>キボ</t>
    </rPh>
    <rPh sb="22" eb="23">
      <t>タイ</t>
    </rPh>
    <rPh sb="25" eb="27">
      <t>ヒリツ</t>
    </rPh>
    <rPh sb="28" eb="30">
      <t>ゲンショウ</t>
    </rPh>
    <rPh sb="35" eb="36">
      <t>カンガ</t>
    </rPh>
    <rPh sb="40" eb="42">
      <t>ケイヒ</t>
    </rPh>
    <rPh sb="42" eb="44">
      <t>カイシュウ</t>
    </rPh>
    <rPh sb="44" eb="45">
      <t>リツ</t>
    </rPh>
    <rPh sb="51" eb="53">
      <t>ネンネン</t>
    </rPh>
    <rPh sb="53" eb="55">
      <t>カイゼン</t>
    </rPh>
    <rPh sb="62" eb="64">
      <t>ルイジ</t>
    </rPh>
    <rPh sb="64" eb="66">
      <t>ダンタイ</t>
    </rPh>
    <rPh sb="66" eb="69">
      <t>ヘイキンチ</t>
    </rPh>
    <rPh sb="70" eb="72">
      <t>シタマワ</t>
    </rPh>
    <rPh sb="79" eb="81">
      <t>テキセイ</t>
    </rPh>
    <rPh sb="82" eb="86">
      <t>リョウキンセッテイ</t>
    </rPh>
    <rPh sb="87" eb="89">
      <t>ケントウ</t>
    </rPh>
    <rPh sb="91" eb="93">
      <t>ヒツヨウ</t>
    </rPh>
    <rPh sb="97" eb="98">
      <t>カンガ</t>
    </rPh>
    <rPh sb="102" eb="105">
      <t>スイセンカ</t>
    </rPh>
    <rPh sb="105" eb="106">
      <t>リツ</t>
    </rPh>
    <rPh sb="111" eb="113">
      <t>セツゾク</t>
    </rPh>
    <rPh sb="113" eb="115">
      <t>ケンスウ</t>
    </rPh>
    <rPh sb="116" eb="117">
      <t>フ</t>
    </rPh>
    <rPh sb="122" eb="124">
      <t>ジンコウ</t>
    </rPh>
    <rPh sb="124" eb="126">
      <t>ゲンショウ</t>
    </rPh>
    <rPh sb="127" eb="129">
      <t>エイキョウ</t>
    </rPh>
    <rPh sb="132" eb="133">
      <t>リツ</t>
    </rPh>
    <rPh sb="134" eb="136">
      <t>ゲンショウ</t>
    </rPh>
    <rPh sb="139" eb="140">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</si>
</sst>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66432"/>
        <c:axId val="908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90866432"/>
        <c:axId val="90868352"/>
      </c:lineChart>
      <c:dateAx>
        <c:axId val="90866432"/>
        <c:scaling>
          <c:orientation val="minMax"/>
        </c:scaling>
        <c:delete val="1"/>
        <c:axPos val="b"/>
        <c:numFmt formatCode="ge" sourceLinked="1"/>
        <c:majorTickMark val="none"/>
        <c:minorTickMark val="none"/>
        <c:tickLblPos val="none"/>
        <c:crossAx val="90868352"/>
        <c:crosses val="autoZero"/>
        <c:auto val="1"/>
        <c:lblOffset val="100"/>
        <c:baseTimeUnit val="years"/>
      </c:dateAx>
      <c:valAx>
        <c:axId val="908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40.729999999999997</c:v>
                </c:pt>
                <c:pt idx="1">
                  <c:v>40.47</c:v>
                </c:pt>
                <c:pt idx="2">
                  <c:v>40.31</c:v>
                </c:pt>
                <c:pt idx="3">
                  <c:v>39.43</c:v>
                </c:pt>
                <c:pt idx="4">
                  <c:v>37.549999999999997</c:v>
                </c:pt>
              </c:numCache>
            </c:numRef>
          </c:val>
        </c:ser>
        <c:dLbls>
          <c:showLegendKey val="0"/>
          <c:showVal val="0"/>
          <c:showCatName val="0"/>
          <c:showSerName val="0"/>
          <c:showPercent val="0"/>
          <c:showBubbleSize val="0"/>
        </c:dLbls>
        <c:gapWidth val="150"/>
        <c:axId val="99218560"/>
        <c:axId val="9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99218560"/>
        <c:axId val="99220480"/>
      </c:lineChart>
      <c:dateAx>
        <c:axId val="99218560"/>
        <c:scaling>
          <c:orientation val="minMax"/>
        </c:scaling>
        <c:delete val="1"/>
        <c:axPos val="b"/>
        <c:numFmt formatCode="ge" sourceLinked="1"/>
        <c:majorTickMark val="none"/>
        <c:minorTickMark val="none"/>
        <c:tickLblPos val="none"/>
        <c:crossAx val="99220480"/>
        <c:crosses val="autoZero"/>
        <c:auto val="1"/>
        <c:lblOffset val="100"/>
        <c:baseTimeUnit val="years"/>
      </c:dateAx>
      <c:valAx>
        <c:axId val="9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79.42</c:v>
                </c:pt>
                <c:pt idx="1">
                  <c:v>80.16</c:v>
                </c:pt>
                <c:pt idx="2">
                  <c:v>80.930000000000007</c:v>
                </c:pt>
                <c:pt idx="3">
                  <c:v>81.45</c:v>
                </c:pt>
                <c:pt idx="4">
                  <c:v>79.69</c:v>
                </c:pt>
              </c:numCache>
            </c:numRef>
          </c:val>
        </c:ser>
        <c:dLbls>
          <c:showLegendKey val="0"/>
          <c:showVal val="0"/>
          <c:showCatName val="0"/>
          <c:showSerName val="0"/>
          <c:showPercent val="0"/>
          <c:showBubbleSize val="0"/>
        </c:dLbls>
        <c:gapWidth val="150"/>
        <c:axId val="101356288"/>
        <c:axId val="1013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101356288"/>
        <c:axId val="101358208"/>
      </c:lineChart>
      <c:dateAx>
        <c:axId val="101356288"/>
        <c:scaling>
          <c:orientation val="minMax"/>
        </c:scaling>
        <c:delete val="1"/>
        <c:axPos val="b"/>
        <c:numFmt formatCode="ge" sourceLinked="1"/>
        <c:majorTickMark val="none"/>
        <c:minorTickMark val="none"/>
        <c:tickLblPos val="none"/>
        <c:crossAx val="101358208"/>
        <c:crosses val="autoZero"/>
        <c:auto val="1"/>
        <c:lblOffset val="100"/>
        <c:baseTimeUnit val="years"/>
      </c:dateAx>
      <c:valAx>
        <c:axId val="1013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c:v>
                </c:pt>
                <c:pt idx="1">
                  <c:v>73.180000000000007</c:v>
                </c:pt>
                <c:pt idx="2">
                  <c:v>68.83</c:v>
                </c:pt>
                <c:pt idx="3">
                  <c:v>73.44</c:v>
                </c:pt>
                <c:pt idx="4">
                  <c:v>71.03</c:v>
                </c:pt>
              </c:numCache>
            </c:numRef>
          </c:val>
        </c:ser>
        <c:dLbls>
          <c:showLegendKey val="0"/>
          <c:showVal val="0"/>
          <c:showCatName val="0"/>
          <c:showSerName val="0"/>
          <c:showPercent val="0"/>
          <c:showBubbleSize val="0"/>
        </c:dLbls>
        <c:gapWidth val="150"/>
        <c:axId val="90919296"/>
        <c:axId val="909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19296"/>
        <c:axId val="90921216"/>
      </c:lineChart>
      <c:dateAx>
        <c:axId val="90919296"/>
        <c:scaling>
          <c:orientation val="minMax"/>
        </c:scaling>
        <c:delete val="1"/>
        <c:axPos val="b"/>
        <c:numFmt formatCode="ge" sourceLinked="1"/>
        <c:majorTickMark val="none"/>
        <c:minorTickMark val="none"/>
        <c:tickLblPos val="none"/>
        <c:crossAx val="90921216"/>
        <c:crosses val="autoZero"/>
        <c:auto val="1"/>
        <c:lblOffset val="100"/>
        <c:baseTimeUnit val="years"/>
      </c:dateAx>
      <c:valAx>
        <c:axId val="90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43488"/>
        <c:axId val="909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43488"/>
        <c:axId val="90945408"/>
      </c:lineChart>
      <c:dateAx>
        <c:axId val="90943488"/>
        <c:scaling>
          <c:orientation val="minMax"/>
        </c:scaling>
        <c:delete val="1"/>
        <c:axPos val="b"/>
        <c:numFmt formatCode="ge" sourceLinked="1"/>
        <c:majorTickMark val="none"/>
        <c:minorTickMark val="none"/>
        <c:tickLblPos val="none"/>
        <c:crossAx val="90945408"/>
        <c:crosses val="autoZero"/>
        <c:auto val="1"/>
        <c:lblOffset val="100"/>
        <c:baseTimeUnit val="years"/>
      </c:dateAx>
      <c:valAx>
        <c:axId val="909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74912"/>
        <c:axId val="908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74912"/>
        <c:axId val="90801664"/>
      </c:lineChart>
      <c:dateAx>
        <c:axId val="90774912"/>
        <c:scaling>
          <c:orientation val="minMax"/>
        </c:scaling>
        <c:delete val="1"/>
        <c:axPos val="b"/>
        <c:numFmt formatCode="ge" sourceLinked="1"/>
        <c:majorTickMark val="none"/>
        <c:minorTickMark val="none"/>
        <c:tickLblPos val="none"/>
        <c:crossAx val="90801664"/>
        <c:crosses val="autoZero"/>
        <c:auto val="1"/>
        <c:lblOffset val="100"/>
        <c:baseTimeUnit val="years"/>
      </c:dateAx>
      <c:valAx>
        <c:axId val="90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34240"/>
        <c:axId val="990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34240"/>
        <c:axId val="99036160"/>
      </c:lineChart>
      <c:dateAx>
        <c:axId val="99034240"/>
        <c:scaling>
          <c:orientation val="minMax"/>
        </c:scaling>
        <c:delete val="1"/>
        <c:axPos val="b"/>
        <c:numFmt formatCode="ge" sourceLinked="1"/>
        <c:majorTickMark val="none"/>
        <c:minorTickMark val="none"/>
        <c:tickLblPos val="none"/>
        <c:crossAx val="99036160"/>
        <c:crosses val="autoZero"/>
        <c:auto val="1"/>
        <c:lblOffset val="100"/>
        <c:baseTimeUnit val="years"/>
      </c:dateAx>
      <c:valAx>
        <c:axId val="990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71104"/>
        <c:axId val="990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71104"/>
        <c:axId val="99073024"/>
      </c:lineChart>
      <c:dateAx>
        <c:axId val="99071104"/>
        <c:scaling>
          <c:orientation val="minMax"/>
        </c:scaling>
        <c:delete val="1"/>
        <c:axPos val="b"/>
        <c:numFmt formatCode="ge" sourceLinked="1"/>
        <c:majorTickMark val="none"/>
        <c:minorTickMark val="none"/>
        <c:tickLblPos val="none"/>
        <c:crossAx val="99073024"/>
        <c:crosses val="autoZero"/>
        <c:auto val="1"/>
        <c:lblOffset val="100"/>
        <c:baseTimeUnit val="years"/>
      </c:dateAx>
      <c:valAx>
        <c:axId val="990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2252.17</c:v>
                </c:pt>
                <c:pt idx="1">
                  <c:v>2299.6</c:v>
                </c:pt>
                <c:pt idx="2">
                  <c:v>2172.7800000000002</c:v>
                </c:pt>
                <c:pt idx="3">
                  <c:v>2032.37</c:v>
                </c:pt>
                <c:pt idx="4">
                  <c:v>1928.09</c:v>
                </c:pt>
              </c:numCache>
            </c:numRef>
          </c:val>
        </c:ser>
        <c:dLbls>
          <c:showLegendKey val="0"/>
          <c:showVal val="0"/>
          <c:showCatName val="0"/>
          <c:showSerName val="0"/>
          <c:showPercent val="0"/>
          <c:showBubbleSize val="0"/>
        </c:dLbls>
        <c:gapWidth val="150"/>
        <c:axId val="98975744"/>
        <c:axId val="989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98975744"/>
        <c:axId val="98977280"/>
      </c:lineChart>
      <c:dateAx>
        <c:axId val="98975744"/>
        <c:scaling>
          <c:orientation val="minMax"/>
        </c:scaling>
        <c:delete val="1"/>
        <c:axPos val="b"/>
        <c:numFmt formatCode="ge" sourceLinked="1"/>
        <c:majorTickMark val="none"/>
        <c:minorTickMark val="none"/>
        <c:tickLblPos val="none"/>
        <c:crossAx val="98977280"/>
        <c:crosses val="autoZero"/>
        <c:auto val="1"/>
        <c:lblOffset val="100"/>
        <c:baseTimeUnit val="years"/>
      </c:dateAx>
      <c:valAx>
        <c:axId val="989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37.51</c:v>
                </c:pt>
                <c:pt idx="1">
                  <c:v>37.520000000000003</c:v>
                </c:pt>
                <c:pt idx="2">
                  <c:v>40.86</c:v>
                </c:pt>
                <c:pt idx="3">
                  <c:v>42.16</c:v>
                </c:pt>
                <c:pt idx="4">
                  <c:v>46.21</c:v>
                </c:pt>
              </c:numCache>
            </c:numRef>
          </c:val>
        </c:ser>
        <c:dLbls>
          <c:showLegendKey val="0"/>
          <c:showVal val="0"/>
          <c:showCatName val="0"/>
          <c:showSerName val="0"/>
          <c:showPercent val="0"/>
          <c:showBubbleSize val="0"/>
        </c:dLbls>
        <c:gapWidth val="150"/>
        <c:axId val="99014912"/>
        <c:axId val="990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99014912"/>
        <c:axId val="99021184"/>
      </c:lineChart>
      <c:dateAx>
        <c:axId val="99014912"/>
        <c:scaling>
          <c:orientation val="minMax"/>
        </c:scaling>
        <c:delete val="1"/>
        <c:axPos val="b"/>
        <c:numFmt formatCode="ge" sourceLinked="1"/>
        <c:majorTickMark val="none"/>
        <c:minorTickMark val="none"/>
        <c:tickLblPos val="none"/>
        <c:crossAx val="99021184"/>
        <c:crosses val="autoZero"/>
        <c:auto val="1"/>
        <c:lblOffset val="100"/>
        <c:baseTimeUnit val="years"/>
      </c:dateAx>
      <c:valAx>
        <c:axId val="99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301.8</c:v>
                </c:pt>
                <c:pt idx="1">
                  <c:v>306.13</c:v>
                </c:pt>
                <c:pt idx="2">
                  <c:v>285.19</c:v>
                </c:pt>
                <c:pt idx="3">
                  <c:v>287.68</c:v>
                </c:pt>
                <c:pt idx="4">
                  <c:v>263.75</c:v>
                </c:pt>
              </c:numCache>
            </c:numRef>
          </c:val>
        </c:ser>
        <c:dLbls>
          <c:showLegendKey val="0"/>
          <c:showVal val="0"/>
          <c:showCatName val="0"/>
          <c:showSerName val="0"/>
          <c:showPercent val="0"/>
          <c:showBubbleSize val="0"/>
        </c:dLbls>
        <c:gapWidth val="150"/>
        <c:axId val="99173888"/>
        <c:axId val="99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99173888"/>
        <c:axId val="99175808"/>
      </c:lineChart>
      <c:dateAx>
        <c:axId val="99173888"/>
        <c:scaling>
          <c:orientation val="minMax"/>
        </c:scaling>
        <c:delete val="1"/>
        <c:axPos val="b"/>
        <c:numFmt formatCode="ge" sourceLinked="1"/>
        <c:majorTickMark val="none"/>
        <c:minorTickMark val="none"/>
        <c:tickLblPos val="none"/>
        <c:crossAx val="99175808"/>
        <c:crosses val="autoZero"/>
        <c:auto val="1"/>
        <c:lblOffset val="100"/>
        <c:baseTimeUnit val="years"/>
      </c:dateAx>
      <c:valAx>
        <c:axId val="991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3" zoomScale="82" zoomScaleNormal="82"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16366</v>
      </c>
      <c r="AM8" s="50"/>
      <c r="AN8" s="50"/>
      <c r="AO8" s="50"/>
      <c r="AP8" s="50"/>
      <c r="AQ8" s="50"/>
      <c r="AR8" s="50"/>
      <c r="AS8" s="50"/>
      <c r="AT8" s="45">
        <f>データ!T6</f>
        <v>75.180000000000007</v>
      </c>
      <c r="AU8" s="45"/>
      <c r="AV8" s="45"/>
      <c r="AW8" s="45"/>
      <c r="AX8" s="45"/>
      <c r="AY8" s="45"/>
      <c r="AZ8" s="45"/>
      <c r="BA8" s="45"/>
      <c r="BB8" s="45">
        <f>データ!U6</f>
        <v>217.69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17.36</v>
      </c>
      <c r="Q10" s="45"/>
      <c r="R10" s="45"/>
      <c r="S10" s="45"/>
      <c r="T10" s="45"/>
      <c r="U10" s="45"/>
      <c r="V10" s="45"/>
      <c r="W10" s="45">
        <f>データ!Q6</f>
        <v>100</v>
      </c>
      <c r="X10" s="45"/>
      <c r="Y10" s="45"/>
      <c r="Z10" s="45"/>
      <c r="AA10" s="45"/>
      <c r="AB10" s="45"/>
      <c r="AC10" s="45"/>
      <c r="AD10" s="50">
        <f>データ!R6</f>
        <v>1940</v>
      </c>
      <c r="AE10" s="50"/>
      <c r="AF10" s="50"/>
      <c r="AG10" s="50"/>
      <c r="AH10" s="50"/>
      <c r="AI10" s="50"/>
      <c r="AJ10" s="50"/>
      <c r="AK10" s="2"/>
      <c r="AL10" s="50">
        <f>データ!V6</f>
        <v>2826</v>
      </c>
      <c r="AM10" s="50"/>
      <c r="AN10" s="50"/>
      <c r="AO10" s="50"/>
      <c r="AP10" s="50"/>
      <c r="AQ10" s="50"/>
      <c r="AR10" s="50"/>
      <c r="AS10" s="50"/>
      <c r="AT10" s="45">
        <f>データ!W6</f>
        <v>1.06</v>
      </c>
      <c r="AU10" s="45"/>
      <c r="AV10" s="45"/>
      <c r="AW10" s="45"/>
      <c r="AX10" s="45"/>
      <c r="AY10" s="45"/>
      <c r="AZ10" s="45"/>
      <c r="BA10" s="45"/>
      <c r="BB10" s="45">
        <f>データ!X6</f>
        <v>2666.04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193461</v>
      </c>
      <c r="D6" s="33">
        <f t="shared" si="3"/>
        <v>47</v>
      </c>
      <c r="E6" s="33">
        <f t="shared" si="3"/>
        <v>17</v>
      </c>
      <c r="F6" s="33">
        <f t="shared" si="3"/>
        <v>4</v>
      </c>
      <c r="G6" s="33">
        <f t="shared" si="3"/>
        <v>0</v>
      </c>
      <c r="H6" s="33" t="str">
        <f t="shared" si="3"/>
        <v>山梨県　市川三郷町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17.36</v>
      </c>
      <c r="Q6" s="34">
        <f t="shared" si="3"/>
        <v>100</v>
      </c>
      <c r="R6" s="34">
        <f t="shared" si="3"/>
        <v>1940</v>
      </c>
      <c r="S6" s="34">
        <f t="shared" si="3"/>
        <v>16366</v>
      </c>
      <c r="T6" s="34">
        <f t="shared" si="3"/>
        <v>75.180000000000007</v>
      </c>
      <c r="U6" s="34">
        <f t="shared" si="3"/>
        <v>217.69</v>
      </c>
      <c r="V6" s="34">
        <f t="shared" si="3"/>
        <v>2826</v>
      </c>
      <c r="W6" s="34">
        <f t="shared" si="3"/>
        <v>1.06</v>
      </c>
      <c r="X6" s="34">
        <f t="shared" si="3"/>
        <v>2666.04</v>
      </c>
      <c r="Y6" s="35">
        <f>IF(Y7="",NA(),Y7)</f>
        <v>74</v>
      </c>
      <c r="Z6" s="35">
        <f t="shared" ref="Z6:AH6" si="4">IF(Z7="",NA(),Z7)</f>
        <v>73.180000000000007</v>
      </c>
      <c r="AA6" s="35">
        <f t="shared" si="4"/>
        <v>68.83</v>
      </c>
      <c r="AB6" s="35">
        <f t="shared" si="4"/>
        <v>73.44</v>
      </c>
      <c r="AC6" s="35">
        <f t="shared" si="4"/>
        <v>71.03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2252.17</v>
      </c>
      <c r="BG6" s="35">
        <f t="shared" ref="BG6:BO6" si="7">IF(BG7="",NA(),BG7)</f>
        <v>2299.6</v>
      </c>
      <c r="BH6" s="35">
        <f t="shared" si="7"/>
        <v>2172.7800000000002</v>
      </c>
      <c r="BI6" s="35">
        <f t="shared" si="7"/>
        <v>2032.37</v>
      </c>
      <c r="BJ6" s="35">
        <f t="shared" si="7"/>
        <v>1928.09</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37.51</v>
      </c>
      <c r="BR6" s="35">
        <f t="shared" ref="BR6:BZ6" si="8">IF(BR7="",NA(),BR7)</f>
        <v>37.520000000000003</v>
      </c>
      <c r="BS6" s="35">
        <f t="shared" si="8"/>
        <v>40.86</v>
      </c>
      <c r="BT6" s="35">
        <f t="shared" si="8"/>
        <v>42.16</v>
      </c>
      <c r="BU6" s="35">
        <f t="shared" si="8"/>
        <v>46.21</v>
      </c>
      <c r="BV6" s="35">
        <f t="shared" si="8"/>
        <v>51.73</v>
      </c>
      <c r="BW6" s="35">
        <f t="shared" si="8"/>
        <v>53.01</v>
      </c>
      <c r="BX6" s="35">
        <f t="shared" si="8"/>
        <v>50.54</v>
      </c>
      <c r="BY6" s="35">
        <f t="shared" si="8"/>
        <v>66.22</v>
      </c>
      <c r="BZ6" s="35">
        <f t="shared" si="8"/>
        <v>69.87</v>
      </c>
      <c r="CA6" s="34" t="str">
        <f>IF(CA7="","",IF(CA7="-","【-】","【"&amp;SUBSTITUTE(TEXT(CA7,"#,##0.00"),"-","△")&amp;"】"))</f>
        <v>【69.80】</v>
      </c>
      <c r="CB6" s="35">
        <f>IF(CB7="",NA(),CB7)</f>
        <v>301.8</v>
      </c>
      <c r="CC6" s="35">
        <f t="shared" ref="CC6:CK6" si="9">IF(CC7="",NA(),CC7)</f>
        <v>306.13</v>
      </c>
      <c r="CD6" s="35">
        <f t="shared" si="9"/>
        <v>285.19</v>
      </c>
      <c r="CE6" s="35">
        <f t="shared" si="9"/>
        <v>287.68</v>
      </c>
      <c r="CF6" s="35">
        <f t="shared" si="9"/>
        <v>263.75</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40.729999999999997</v>
      </c>
      <c r="CN6" s="35">
        <f t="shared" ref="CN6:CV6" si="10">IF(CN7="",NA(),CN7)</f>
        <v>40.47</v>
      </c>
      <c r="CO6" s="35">
        <f t="shared" si="10"/>
        <v>40.31</v>
      </c>
      <c r="CP6" s="35">
        <f t="shared" si="10"/>
        <v>39.43</v>
      </c>
      <c r="CQ6" s="35">
        <f t="shared" si="10"/>
        <v>37.549999999999997</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79.42</v>
      </c>
      <c r="CY6" s="35">
        <f t="shared" ref="CY6:DG6" si="11">IF(CY7="",NA(),CY7)</f>
        <v>80.16</v>
      </c>
      <c r="CZ6" s="35">
        <f t="shared" si="11"/>
        <v>80.930000000000007</v>
      </c>
      <c r="DA6" s="35">
        <f t="shared" si="11"/>
        <v>81.45</v>
      </c>
      <c r="DB6" s="35">
        <f t="shared" si="11"/>
        <v>79.69</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193461</v>
      </c>
      <c r="D7" s="37">
        <v>47</v>
      </c>
      <c r="E7" s="37">
        <v>17</v>
      </c>
      <c r="F7" s="37">
        <v>4</v>
      </c>
      <c r="G7" s="37">
        <v>0</v>
      </c>
      <c r="H7" s="37" t="s">
        <v>109</v>
      </c>
      <c r="I7" s="37" t="s">
        <v>110</v>
      </c>
      <c r="J7" s="37" t="s">
        <v>111</v>
      </c>
      <c r="K7" s="37" t="s">
        <v>112</v>
      </c>
      <c r="L7" s="37" t="s">
        <v>113</v>
      </c>
      <c r="M7" s="37"/>
      <c r="N7" s="38" t="s">
        <v>114</v>
      </c>
      <c r="O7" s="38" t="s">
        <v>115</v>
      </c>
      <c r="P7" s="38">
        <v>17.36</v>
      </c>
      <c r="Q7" s="38">
        <v>100</v>
      </c>
      <c r="R7" s="38">
        <v>1940</v>
      </c>
      <c r="S7" s="38">
        <v>16366</v>
      </c>
      <c r="T7" s="38">
        <v>75.180000000000007</v>
      </c>
      <c r="U7" s="38">
        <v>217.69</v>
      </c>
      <c r="V7" s="38">
        <v>2826</v>
      </c>
      <c r="W7" s="38">
        <v>1.06</v>
      </c>
      <c r="X7" s="38">
        <v>2666.04</v>
      </c>
      <c r="Y7" s="38">
        <v>74</v>
      </c>
      <c r="Z7" s="38">
        <v>73.180000000000007</v>
      </c>
      <c r="AA7" s="38">
        <v>68.83</v>
      </c>
      <c r="AB7" s="38">
        <v>73.44</v>
      </c>
      <c r="AC7" s="38">
        <v>71.03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2252.17</v>
      </c>
      <c r="BG7" s="38">
        <v>2299.6</v>
      </c>
      <c r="BH7" s="38">
        <v>2172.7800000000002</v>
      </c>
      <c r="BI7" s="38">
        <v>2032.37</v>
      </c>
      <c r="BJ7" s="38">
        <v>1928.09</v>
      </c>
      <c r="BK7" s="38">
        <v>1716.82</v>
      </c>
      <c r="BL7" s="38">
        <v>1554.05</v>
      </c>
      <c r="BM7" s="38">
        <v>1671.86</v>
      </c>
      <c r="BN7" s="38">
        <v>1434.89</v>
      </c>
      <c r="BO7" s="38">
        <v>1298.9100000000001</v>
      </c>
      <c r="BP7" s="38">
        <v>1348.09</v>
      </c>
      <c r="BQ7" s="38">
        <v>37.51</v>
      </c>
      <c r="BR7" s="38">
        <v>37.520000000000003</v>
      </c>
      <c r="BS7" s="38">
        <v>40.86</v>
      </c>
      <c r="BT7" s="38">
        <v>42.16</v>
      </c>
      <c r="BU7" s="38">
        <v>46.21</v>
      </c>
      <c r="BV7" s="38">
        <v>51.73</v>
      </c>
      <c r="BW7" s="38">
        <v>53.01</v>
      </c>
      <c r="BX7" s="38">
        <v>50.54</v>
      </c>
      <c r="BY7" s="38">
        <v>66.22</v>
      </c>
      <c r="BZ7" s="38">
        <v>69.87</v>
      </c>
      <c r="CA7" s="38">
        <v>69.8</v>
      </c>
      <c r="CB7" s="38">
        <v>301.8</v>
      </c>
      <c r="CC7" s="38">
        <v>306.13</v>
      </c>
      <c r="CD7" s="38">
        <v>285.19</v>
      </c>
      <c r="CE7" s="38">
        <v>287.68</v>
      </c>
      <c r="CF7" s="38">
        <v>263.75</v>
      </c>
      <c r="CG7" s="38">
        <v>310.47000000000003</v>
      </c>
      <c r="CH7" s="38">
        <v>299.39</v>
      </c>
      <c r="CI7" s="38">
        <v>320.36</v>
      </c>
      <c r="CJ7" s="38">
        <v>246.72</v>
      </c>
      <c r="CK7" s="38">
        <v>234.96</v>
      </c>
      <c r="CL7" s="38">
        <v>232.54</v>
      </c>
      <c r="CM7" s="38">
        <v>40.729999999999997</v>
      </c>
      <c r="CN7" s="38">
        <v>40.47</v>
      </c>
      <c r="CO7" s="38">
        <v>40.31</v>
      </c>
      <c r="CP7" s="38">
        <v>39.43</v>
      </c>
      <c r="CQ7" s="38">
        <v>37.549999999999997</v>
      </c>
      <c r="CR7" s="38">
        <v>36.67</v>
      </c>
      <c r="CS7" s="38">
        <v>36.200000000000003</v>
      </c>
      <c r="CT7" s="38">
        <v>34.74</v>
      </c>
      <c r="CU7" s="38">
        <v>41.35</v>
      </c>
      <c r="CV7" s="38">
        <v>42.9</v>
      </c>
      <c r="CW7" s="38">
        <v>42.17</v>
      </c>
      <c r="CX7" s="38">
        <v>79.42</v>
      </c>
      <c r="CY7" s="38">
        <v>80.16</v>
      </c>
      <c r="CZ7" s="38">
        <v>80.930000000000007</v>
      </c>
      <c r="DA7" s="38">
        <v>81.45</v>
      </c>
      <c r="DB7" s="38">
        <v>79.69</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2018-02-13T01:22:06Z</cp:lastPrinted>
  <dcterms:created xsi:type="dcterms:W3CDTF">2017-12-25T02:19:03Z</dcterms:created>
  <dcterms:modified xsi:type="dcterms:W3CDTF">2018-02-13T01:22:13Z</dcterms:modified>
  <cp:category/>
</cp:coreProperties>
</file>